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7-11 лет" sheetId="6" r:id="rId1"/>
    <sheet name="12 и старше" sheetId="7" r:id="rId2"/>
  </sheets>
  <calcPr calcId="125725" iterateDelta="1E-4"/>
</workbook>
</file>

<file path=xl/calcChain.xml><?xml version="1.0" encoding="utf-8"?>
<calcChain xmlns="http://schemas.openxmlformats.org/spreadsheetml/2006/main">
  <c r="H189" i="7"/>
  <c r="G189"/>
  <c r="F189"/>
  <c r="D189"/>
  <c r="H182"/>
  <c r="G182"/>
  <c r="F182"/>
  <c r="D182"/>
  <c r="H190"/>
  <c r="G190"/>
  <c r="F190"/>
  <c r="D190"/>
  <c r="H175"/>
  <c r="H176" s="1"/>
  <c r="G175"/>
  <c r="G176" s="1"/>
  <c r="F175"/>
  <c r="F176" s="1"/>
  <c r="E175"/>
  <c r="E177" s="1"/>
  <c r="I174"/>
  <c r="I173"/>
  <c r="I172"/>
  <c r="I171"/>
  <c r="I170"/>
  <c r="I169"/>
  <c r="I168"/>
  <c r="I175" s="1"/>
  <c r="I176" s="1"/>
  <c r="H159"/>
  <c r="H160" s="1"/>
  <c r="G159"/>
  <c r="G160" s="1"/>
  <c r="F159"/>
  <c r="F160" s="1"/>
  <c r="E159"/>
  <c r="E161" s="1"/>
  <c r="D159"/>
  <c r="I158"/>
  <c r="I157"/>
  <c r="I156"/>
  <c r="I155"/>
  <c r="I154"/>
  <c r="I153"/>
  <c r="I152"/>
  <c r="I151"/>
  <c r="I159" s="1"/>
  <c r="I160" s="1"/>
  <c r="H143"/>
  <c r="F143"/>
  <c r="H142"/>
  <c r="G142"/>
  <c r="G143" s="1"/>
  <c r="F142"/>
  <c r="E142"/>
  <c r="E143" s="1"/>
  <c r="I141"/>
  <c r="I140"/>
  <c r="I139"/>
  <c r="I138"/>
  <c r="I137"/>
  <c r="I136"/>
  <c r="I142" s="1"/>
  <c r="I143" s="1"/>
  <c r="I135"/>
  <c r="H126"/>
  <c r="H127" s="1"/>
  <c r="G126"/>
  <c r="G127" s="1"/>
  <c r="F126"/>
  <c r="F127" s="1"/>
  <c r="E126"/>
  <c r="E128" s="1"/>
  <c r="D126"/>
  <c r="I125"/>
  <c r="I124"/>
  <c r="I123"/>
  <c r="I122"/>
  <c r="I121"/>
  <c r="I120"/>
  <c r="I126" s="1"/>
  <c r="I127" s="1"/>
  <c r="H112"/>
  <c r="F112"/>
  <c r="H111"/>
  <c r="G111"/>
  <c r="G112" s="1"/>
  <c r="F111"/>
  <c r="E111"/>
  <c r="E113" s="1"/>
  <c r="I110"/>
  <c r="I109"/>
  <c r="I108"/>
  <c r="I107"/>
  <c r="I106"/>
  <c r="I105"/>
  <c r="I111" s="1"/>
  <c r="I112" s="1"/>
  <c r="I104"/>
  <c r="H85"/>
  <c r="G85"/>
  <c r="F85"/>
  <c r="D85"/>
  <c r="H86"/>
  <c r="G86"/>
  <c r="F86"/>
  <c r="D86"/>
  <c r="G78"/>
  <c r="E78"/>
  <c r="H77"/>
  <c r="H78" s="1"/>
  <c r="G77"/>
  <c r="F77"/>
  <c r="F78" s="1"/>
  <c r="E77"/>
  <c r="E79" s="1"/>
  <c r="D77"/>
  <c r="I76"/>
  <c r="I75"/>
  <c r="I74"/>
  <c r="I73"/>
  <c r="I72"/>
  <c r="I71"/>
  <c r="I70"/>
  <c r="I77" s="1"/>
  <c r="I78" s="1"/>
  <c r="G62"/>
  <c r="E62"/>
  <c r="H61"/>
  <c r="H62" s="1"/>
  <c r="G61"/>
  <c r="F61"/>
  <c r="F62" s="1"/>
  <c r="E61"/>
  <c r="E63" s="1"/>
  <c r="D61"/>
  <c r="I60"/>
  <c r="I59"/>
  <c r="I58"/>
  <c r="I57"/>
  <c r="I56"/>
  <c r="I55"/>
  <c r="I61" s="1"/>
  <c r="I62" s="1"/>
  <c r="H46"/>
  <c r="H47" s="1"/>
  <c r="G46"/>
  <c r="G47" s="1"/>
  <c r="F46"/>
  <c r="F47" s="1"/>
  <c r="E46"/>
  <c r="E48" s="1"/>
  <c r="D46"/>
  <c r="I45"/>
  <c r="I44"/>
  <c r="I43"/>
  <c r="I42"/>
  <c r="I41"/>
  <c r="I40"/>
  <c r="I39"/>
  <c r="I46" s="1"/>
  <c r="I47" s="1"/>
  <c r="G31"/>
  <c r="E31"/>
  <c r="H30"/>
  <c r="H31" s="1"/>
  <c r="G30"/>
  <c r="F30"/>
  <c r="F31" s="1"/>
  <c r="E30"/>
  <c r="E32" s="1"/>
  <c r="D30"/>
  <c r="I29"/>
  <c r="I28"/>
  <c r="I27"/>
  <c r="I26"/>
  <c r="I25"/>
  <c r="I24"/>
  <c r="I30" s="1"/>
  <c r="I31" s="1"/>
  <c r="H15"/>
  <c r="H16" s="1"/>
  <c r="G15"/>
  <c r="G16" s="1"/>
  <c r="F15"/>
  <c r="F16" s="1"/>
  <c r="E15"/>
  <c r="E17" s="1"/>
  <c r="I14"/>
  <c r="I13"/>
  <c r="I12"/>
  <c r="I11"/>
  <c r="I10"/>
  <c r="I9"/>
  <c r="I8"/>
  <c r="I7"/>
  <c r="I15" s="1"/>
  <c r="I16" s="1"/>
  <c r="F183" l="1"/>
  <c r="H183"/>
  <c r="D183"/>
  <c r="G183"/>
  <c r="E176"/>
  <c r="E160"/>
  <c r="E144"/>
  <c r="E127"/>
  <c r="E112"/>
  <c r="E47"/>
  <c r="E16"/>
  <c r="H175" i="6"/>
  <c r="H176" s="1"/>
  <c r="G175"/>
  <c r="G176" s="1"/>
  <c r="F175"/>
  <c r="E175"/>
  <c r="E176" s="1"/>
  <c r="I174"/>
  <c r="I173"/>
  <c r="I172"/>
  <c r="I171"/>
  <c r="I170"/>
  <c r="I169"/>
  <c r="I168"/>
  <c r="H159"/>
  <c r="H160" s="1"/>
  <c r="G159"/>
  <c r="G160" s="1"/>
  <c r="F159"/>
  <c r="F160" s="1"/>
  <c r="E159"/>
  <c r="E161" s="1"/>
  <c r="I158"/>
  <c r="I157"/>
  <c r="I156"/>
  <c r="I155"/>
  <c r="I154"/>
  <c r="I153"/>
  <c r="I152"/>
  <c r="I151"/>
  <c r="H142"/>
  <c r="H143" s="1"/>
  <c r="G142"/>
  <c r="G143" s="1"/>
  <c r="F142"/>
  <c r="F143" s="1"/>
  <c r="E142"/>
  <c r="E143" s="1"/>
  <c r="I141"/>
  <c r="I140"/>
  <c r="I139"/>
  <c r="I138"/>
  <c r="I137"/>
  <c r="I136"/>
  <c r="I135"/>
  <c r="H126"/>
  <c r="H127" s="1"/>
  <c r="G126"/>
  <c r="G127" s="1"/>
  <c r="F126"/>
  <c r="F127" s="1"/>
  <c r="E126"/>
  <c r="E128" s="1"/>
  <c r="D126"/>
  <c r="I125"/>
  <c r="I124"/>
  <c r="I123"/>
  <c r="I122"/>
  <c r="I121"/>
  <c r="I120"/>
  <c r="I119"/>
  <c r="H110"/>
  <c r="H111" s="1"/>
  <c r="G110"/>
  <c r="G111" s="1"/>
  <c r="F110"/>
  <c r="F111" s="1"/>
  <c r="E110"/>
  <c r="E112" s="1"/>
  <c r="I109"/>
  <c r="I108"/>
  <c r="I107"/>
  <c r="I106"/>
  <c r="I105"/>
  <c r="I104"/>
  <c r="I103"/>
  <c r="H79"/>
  <c r="H80" s="1"/>
  <c r="G79"/>
  <c r="G80" s="1"/>
  <c r="F79"/>
  <c r="F80" s="1"/>
  <c r="E79"/>
  <c r="E81" s="1"/>
  <c r="D79"/>
  <c r="I78"/>
  <c r="I77"/>
  <c r="I76"/>
  <c r="I75"/>
  <c r="I74"/>
  <c r="I73"/>
  <c r="I72"/>
  <c r="H63"/>
  <c r="H64" s="1"/>
  <c r="G63"/>
  <c r="G64" s="1"/>
  <c r="F63"/>
  <c r="F64" s="1"/>
  <c r="E63"/>
  <c r="E64" s="1"/>
  <c r="I62"/>
  <c r="I61"/>
  <c r="I60"/>
  <c r="I59"/>
  <c r="I58"/>
  <c r="I57"/>
  <c r="I56"/>
  <c r="H47"/>
  <c r="H48" s="1"/>
  <c r="G47"/>
  <c r="G48" s="1"/>
  <c r="F47"/>
  <c r="F48" s="1"/>
  <c r="E47"/>
  <c r="E49" s="1"/>
  <c r="D47"/>
  <c r="I46"/>
  <c r="I45"/>
  <c r="I44"/>
  <c r="I43"/>
  <c r="I42"/>
  <c r="I41"/>
  <c r="I40"/>
  <c r="I39"/>
  <c r="H30"/>
  <c r="H31" s="1"/>
  <c r="G30"/>
  <c r="G31" s="1"/>
  <c r="F30"/>
  <c r="F31" s="1"/>
  <c r="E30"/>
  <c r="E32" s="1"/>
  <c r="D30"/>
  <c r="I29"/>
  <c r="I28"/>
  <c r="I27"/>
  <c r="I26"/>
  <c r="I25"/>
  <c r="I24"/>
  <c r="H15"/>
  <c r="H16" s="1"/>
  <c r="G15"/>
  <c r="G16" s="1"/>
  <c r="F15"/>
  <c r="F16" s="1"/>
  <c r="E15"/>
  <c r="E17" s="1"/>
  <c r="I14"/>
  <c r="I13"/>
  <c r="I12"/>
  <c r="I11"/>
  <c r="I10"/>
  <c r="I9"/>
  <c r="I8"/>
  <c r="I7"/>
  <c r="F183" l="1"/>
  <c r="D183"/>
  <c r="D190" s="1"/>
  <c r="D191" s="1"/>
  <c r="G183"/>
  <c r="F88"/>
  <c r="F89" s="1"/>
  <c r="D88"/>
  <c r="D89" s="1"/>
  <c r="G88"/>
  <c r="G89" s="1"/>
  <c r="I126"/>
  <c r="I127" s="1"/>
  <c r="I175"/>
  <c r="I176" s="1"/>
  <c r="F176"/>
  <c r="I47"/>
  <c r="I48" s="1"/>
  <c r="I63"/>
  <c r="I64" s="1"/>
  <c r="I79"/>
  <c r="I80" s="1"/>
  <c r="I110"/>
  <c r="I111" s="1"/>
  <c r="I142"/>
  <c r="I143" s="1"/>
  <c r="I159"/>
  <c r="I160" s="1"/>
  <c r="E177"/>
  <c r="D184" s="1"/>
  <c r="E160"/>
  <c r="E144"/>
  <c r="E127"/>
  <c r="E111"/>
  <c r="E80"/>
  <c r="E65"/>
  <c r="I15"/>
  <c r="I16" s="1"/>
  <c r="I30"/>
  <c r="I31" s="1"/>
  <c r="E48"/>
  <c r="E31"/>
  <c r="E16"/>
  <c r="H183" l="1"/>
  <c r="G190"/>
  <c r="G191" s="1"/>
  <c r="G184"/>
  <c r="F190"/>
  <c r="F191" s="1"/>
  <c r="F184"/>
  <c r="H88"/>
  <c r="H89" s="1"/>
  <c r="H190" l="1"/>
  <c r="H191" s="1"/>
  <c r="H184"/>
</calcChain>
</file>

<file path=xl/sharedStrings.xml><?xml version="1.0" encoding="utf-8"?>
<sst xmlns="http://schemas.openxmlformats.org/spreadsheetml/2006/main" count="611" uniqueCount="90">
  <si>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</si>
  <si>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</si>
  <si>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</si>
  <si>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</si>
  <si>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</si>
  <si>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</si>
  <si>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</si>
  <si>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</si>
  <si>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</si>
  <si>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</si>
  <si>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</si>
  <si>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</si>
  <si>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СУП КАРТОФЕЛЬНЫЙ С БОБОВЫМИ (ГОРОХ) НА КУРИНОМ БУЛЬОНЕ</t>
  </si>
  <si>
    <t>РАГУ ИЗ ОВОЩЕЙ С МАСЛОМ СЛИВОЧНЫМ</t>
  </si>
  <si>
    <t>КОТЛЕТЫ РУБЛЕННЫЕ ИЗ БРОЙЛЕРОВ-ЦЫПЛЯТ</t>
  </si>
  <si>
    <t>НАПИТОК ЛИМОННЫЙ</t>
  </si>
  <si>
    <t>ХЛЕБ РЖАНОЙ</t>
  </si>
  <si>
    <t>ЙОГУРТ</t>
  </si>
  <si>
    <t>Итого за прием пищи:</t>
  </si>
  <si>
    <t>Всего за день:</t>
  </si>
  <si>
    <t>ЩИ ИЗ СВЕЖЕЙ КАПУСТЫ С КАРТОФЕЛЕМ НА КУРИНОМ БУЛЬОНЕ СО СМЕТАНОЙ</t>
  </si>
  <si>
    <t xml:space="preserve">ПЛОВ ИЗ ПТИЦЫ </t>
  </si>
  <si>
    <t>Среда</t>
  </si>
  <si>
    <t>САЛАТ ИЗ КВАШЕНОЙ КАПУСТЫ</t>
  </si>
  <si>
    <t>РАССОЛЬНИК ЛЕНИНГРАДСКИЙ НА КУРИНОМ БУЛЬОНЕ СО СМЕТАНОЙ</t>
  </si>
  <si>
    <t>КОТЛЕТЫ  РЫБНЫЕ</t>
  </si>
  <si>
    <t>БУТЕРБРОД С СЫРОМ</t>
  </si>
  <si>
    <t>БОРЩ С КАПУСТОЙ И КАРТОФЕЛЕМ НА КУРИНОМ БУЛЬОНЕ СО СМЕТАНОЙ</t>
  </si>
  <si>
    <t>ПЕЧЕНЬ ПО-СТРОГАНОВСКИ</t>
  </si>
  <si>
    <t>ЯБЛОКО</t>
  </si>
  <si>
    <t>ПЕЧЕНЬЕ</t>
  </si>
  <si>
    <t>СУП КАРТОФЕЛЬНЫЙ РЫБОЙ</t>
  </si>
  <si>
    <t>МАКАРОННЫЕ ИЗДЕЛИЯ ОТВАРНЫЕ С МАСЛОМ СЛИВОЧНЫМ</t>
  </si>
  <si>
    <t>КОТЛЕТЫ ИЗ СВИНИНЫ</t>
  </si>
  <si>
    <t>НАПИТОК ЯБЛОЧНЫЙ</t>
  </si>
  <si>
    <t>СУП КАРТОФЕЛЬНЫЙ С БОБОВЫМИ(ФАСОЛЬ) НА КУРИНОМ БУЛЬОНЕ</t>
  </si>
  <si>
    <t>ГОЛУБЦЫ ЛЕНИВЫЕ С КУРОЙ И РИСОМ С СОУСОМ СМЕТАННЫМ</t>
  </si>
  <si>
    <t>КАПУСТА ТУШЕНАЯ С МАСЛОМ СЛИВОЧНЫМ</t>
  </si>
  <si>
    <t>ТЕФТЕЛИ ИЗ СВИНИНЫ С СОУСОМ СМЕТАННЫМ</t>
  </si>
  <si>
    <t>100/20</t>
  </si>
  <si>
    <t>250/10</t>
  </si>
  <si>
    <t>БИТОЧКИ РЫБНЫЕ</t>
  </si>
  <si>
    <t>ОГУРЕЦ СВЕЖИЙ</t>
  </si>
  <si>
    <t>Итого за весь период</t>
  </si>
  <si>
    <t>Среднее значение за период</t>
  </si>
  <si>
    <t>ИТОГО</t>
  </si>
  <si>
    <t>Энергетическая ценность, ккал</t>
  </si>
  <si>
    <t>Сбалансированность</t>
  </si>
  <si>
    <t>ОГУРЕЦ СОЛЕНЫЙ</t>
  </si>
  <si>
    <t>40/25</t>
  </si>
  <si>
    <t>Понедельник</t>
  </si>
  <si>
    <t>с   7 до 11 лет</t>
  </si>
  <si>
    <t>РАГУ ИЗ ОВОЩЕЙ</t>
  </si>
  <si>
    <t>Среднее значение за период:</t>
  </si>
  <si>
    <t>12 лет и старше</t>
  </si>
  <si>
    <t>Вторник</t>
  </si>
  <si>
    <t>Первая</t>
  </si>
  <si>
    <t>ПОМИДОР СВЕЖИЙ</t>
  </si>
  <si>
    <t>СОК</t>
  </si>
  <si>
    <t>МАНДАРИН</t>
  </si>
  <si>
    <t>День 1:</t>
  </si>
  <si>
    <t>Цена, руб.</t>
  </si>
  <si>
    <t>ОБЕД</t>
  </si>
  <si>
    <t>День 2:</t>
  </si>
  <si>
    <t>День 3:</t>
  </si>
  <si>
    <t>РАССОЛЬНИК ЛЕНИНГРАДСКИЙ</t>
  </si>
  <si>
    <t>ПЮРЕ КАРТОФЕЛЬНОЕ</t>
  </si>
  <si>
    <t>БАТОН</t>
  </si>
  <si>
    <t>День 4:</t>
  </si>
  <si>
    <t>Четверг</t>
  </si>
  <si>
    <t>КАША ГРЕЧНЕВАЯ РАССЫПЧАТАЯ</t>
  </si>
  <si>
    <t>20/25</t>
  </si>
  <si>
    <t>День 5:</t>
  </si>
  <si>
    <t>Пятница</t>
  </si>
  <si>
    <t>День 6:</t>
  </si>
  <si>
    <t>Вторая</t>
  </si>
  <si>
    <t>ГОЛУБЦЫ ЛЕНИВЫЕ С КУРОЙ И РИСОМ СО СМЕТАНОЙ</t>
  </si>
  <si>
    <t>40/20</t>
  </si>
  <si>
    <t>День 7:</t>
  </si>
  <si>
    <t>День 8:</t>
  </si>
  <si>
    <t>СУП КАРТОФЕЛЬНЫЙ С РИСОМ НА КУРИНОМ БУЛЬОНЕ</t>
  </si>
  <si>
    <t>День 9:</t>
  </si>
  <si>
    <t>СУП ИЗ ОВОЩЕЙ НА КУРИНОМ БУЛЬОНЕ СО СМЕТАНОЙ</t>
  </si>
  <si>
    <t>День 10:</t>
  </si>
  <si>
    <t>СРЕДНЕЕ ЗНАЧЕНИЕ ЗА ПЕРИОД  ПО МЕНЮ ПРИГОТАВЛИВАЕМЫХ БЛЮД ЗА 5 ДНЕЙ (неделя первая)</t>
  </si>
  <si>
    <t xml:space="preserve">Белки, г </t>
  </si>
  <si>
    <t>СРЕДНЕЕ ЗНАЧЕНИЕ ЗА ПЕРИОД  ПО МЕНЮ ПРИГОТАВЛИВАЕМЫХ БЛЮД ЗА 5 ДНЕЙ (неделя вторая)</t>
  </si>
  <si>
    <t xml:space="preserve">СРЕДНЕЕ ЗНАЧЕНИЕ ЗА ПЕРИОД  ПО МЕНЮ ПРИГОТАВЛИВАЕМЫХ БЛЮД ЗА 10 ДНЕЙ </t>
  </si>
  <si>
    <t>КОТЛЕТЫ РЫБНЫЕ</t>
  </si>
  <si>
    <t>КАПУСТА ТУШЕНАЯ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</si>
</sst>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0_ ;\-#,##0.00\ "/>
    <numFmt numFmtId="166" formatCode="#,##0.00;\-#,##0.00"/>
  </numFmts>
  <fonts count="3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6"/>
      <color rgb="FF000000"/>
      <name val="Tahoma"/>
      <family val="2"/>
      <charset val="204"/>
    </font>
    <font>
      <b/>
      <sz val="6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8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0">
    <xf numFmtId="0" fontId="0" fillId="0" borderId="0" xfId="0"/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164" fontId="19" fillId="0" borderId="11" xfId="0" applyNumberFormat="1" applyFont="1" applyFill="1" applyBorder="1" applyAlignment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8" fillId="0" borderId="0" xfId="42"/>
    <xf numFmtId="2" fontId="25" fillId="0" borderId="11" xfId="0" applyNumberFormat="1" applyFont="1" applyFill="1" applyBorder="1" applyAlignment="1">
      <alignment horizontal="right" vertical="center" wrapText="1"/>
    </xf>
    <xf numFmtId="164" fontId="25" fillId="0" borderId="11" xfId="0" applyNumberFormat="1" applyFont="1" applyFill="1" applyBorder="1" applyAlignment="1">
      <alignment horizontal="right" vertical="center" wrapText="1"/>
    </xf>
    <xf numFmtId="2" fontId="26" fillId="0" borderId="16" xfId="0" applyNumberFormat="1" applyFont="1" applyFill="1" applyBorder="1" applyAlignment="1">
      <alignment horizontal="right" vertical="center" wrapText="1"/>
    </xf>
    <xf numFmtId="2" fontId="26" fillId="0" borderId="11" xfId="0" applyNumberFormat="1" applyFont="1" applyFill="1" applyBorder="1" applyAlignment="1">
      <alignment horizontal="right" vertical="center" wrapText="1"/>
    </xf>
    <xf numFmtId="1" fontId="26" fillId="0" borderId="11" xfId="0" applyNumberFormat="1" applyFont="1" applyFill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 applyProtection="1">
      <alignment horizontal="right" vertical="center" wrapText="1"/>
    </xf>
    <xf numFmtId="2" fontId="19" fillId="0" borderId="11" xfId="0" applyNumberFormat="1" applyFont="1" applyFill="1" applyBorder="1" applyAlignment="1" applyProtection="1">
      <alignment horizontal="right"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165" fontId="32" fillId="0" borderId="18" xfId="0" applyNumberFormat="1" applyFont="1" applyBorder="1" applyAlignment="1">
      <alignment horizontal="center" vertical="center"/>
    </xf>
    <xf numFmtId="165" fontId="33" fillId="0" borderId="18" xfId="0" applyNumberFormat="1" applyFont="1" applyBorder="1" applyAlignment="1">
      <alignment horizontal="center" vertical="center"/>
    </xf>
    <xf numFmtId="165" fontId="34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 applyBorder="1" applyAlignment="1"/>
    <xf numFmtId="0" fontId="0" fillId="0" borderId="0" xfId="0" applyBorder="1"/>
    <xf numFmtId="165" fontId="32" fillId="0" borderId="18" xfId="0" applyNumberFormat="1" applyFont="1" applyBorder="1" applyAlignment="1">
      <alignment vertical="center"/>
    </xf>
    <xf numFmtId="165" fontId="33" fillId="0" borderId="18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0" fontId="18" fillId="0" borderId="25" xfId="42" applyBorder="1"/>
    <xf numFmtId="0" fontId="25" fillId="0" borderId="1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left" vertical="center" wrapText="1"/>
    </xf>
    <xf numFmtId="164" fontId="35" fillId="0" borderId="11" xfId="0" applyNumberFormat="1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65" fontId="32" fillId="0" borderId="18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65" fontId="33" fillId="0" borderId="19" xfId="0" applyNumberFormat="1" applyFont="1" applyBorder="1" applyAlignment="1">
      <alignment horizontal="center" vertical="center"/>
    </xf>
    <xf numFmtId="165" fontId="33" fillId="0" borderId="20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65" fontId="33" fillId="0" borderId="18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9" fillId="0" borderId="26" xfId="42" applyFont="1" applyBorder="1" applyAlignment="1">
      <alignment horizontal="left" vertical="center" wrapText="1"/>
    </xf>
    <xf numFmtId="0" fontId="29" fillId="0" borderId="0" xfId="42" applyFont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7" fillId="0" borderId="23" xfId="42" applyFont="1" applyFill="1" applyBorder="1" applyAlignment="1">
      <alignment horizontal="left" vertical="center" wrapText="1"/>
    </xf>
    <xf numFmtId="0" fontId="27" fillId="0" borderId="24" xfId="42" applyFont="1" applyFill="1" applyBorder="1" applyAlignment="1">
      <alignment horizontal="left" vertical="center" wrapText="1"/>
    </xf>
    <xf numFmtId="0" fontId="20" fillId="0" borderId="0" xfId="42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 wrapText="1"/>
    </xf>
    <xf numFmtId="0" fontId="29" fillId="0" borderId="35" xfId="42" applyFont="1" applyBorder="1" applyAlignment="1">
      <alignment horizontal="left" vertical="center" wrapText="1"/>
    </xf>
    <xf numFmtId="0" fontId="29" fillId="0" borderId="10" xfId="42" applyFont="1" applyBorder="1" applyAlignment="1">
      <alignment horizontal="left" vertical="center" wrapText="1"/>
    </xf>
    <xf numFmtId="0" fontId="20" fillId="0" borderId="25" xfId="42" applyFont="1" applyFill="1" applyBorder="1" applyAlignment="1">
      <alignment horizontal="lef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2"/>
  <sheetViews>
    <sheetView view="pageLayout" zoomScaleNormal="100" workbookViewId="0">
      <selection sqref="A1:C1"/>
    </sheetView>
  </sheetViews>
  <sheetFormatPr defaultRowHeight="15"/>
  <cols>
    <col min="1" max="2" width="9.140625" customWidth="1"/>
    <col min="3" max="3" width="34.140625" customWidth="1"/>
    <col min="4" max="4" width="7.140625" customWidth="1"/>
    <col min="5" max="5" width="7.42578125" hidden="1" customWidth="1"/>
    <col min="6" max="6" width="7" customWidth="1"/>
    <col min="7" max="7" width="6.7109375" customWidth="1"/>
    <col min="8" max="8" width="7.28515625" customWidth="1"/>
    <col min="9" max="9" width="8.140625" customWidth="1"/>
  </cols>
  <sheetData>
    <row r="1" spans="1:9">
      <c r="A1" s="74" t="s">
        <v>60</v>
      </c>
      <c r="B1" s="74"/>
      <c r="C1" s="74"/>
      <c r="D1" s="74" t="s">
        <v>50</v>
      </c>
      <c r="E1" s="74"/>
      <c r="F1" s="74"/>
      <c r="G1" s="12"/>
      <c r="H1" s="12"/>
      <c r="I1" s="12"/>
    </row>
    <row r="2" spans="1:9">
      <c r="A2" s="74" t="s">
        <v>0</v>
      </c>
      <c r="B2" s="74"/>
      <c r="C2" s="74"/>
      <c r="D2" s="74" t="s">
        <v>1</v>
      </c>
      <c r="E2" s="74"/>
      <c r="F2" s="74"/>
      <c r="G2" s="12"/>
      <c r="H2" s="12"/>
      <c r="I2" s="12"/>
    </row>
    <row r="3" spans="1:9">
      <c r="A3" s="75" t="s">
        <v>2</v>
      </c>
      <c r="B3" s="75"/>
      <c r="C3" s="75"/>
      <c r="D3" s="75" t="s">
        <v>51</v>
      </c>
      <c r="E3" s="75"/>
      <c r="F3" s="75"/>
      <c r="G3" s="75"/>
      <c r="H3" s="12"/>
      <c r="I3" s="12"/>
    </row>
    <row r="4" spans="1:9">
      <c r="A4" s="76" t="s">
        <v>3</v>
      </c>
      <c r="B4" s="65" t="s">
        <v>4</v>
      </c>
      <c r="C4" s="76" t="s">
        <v>5</v>
      </c>
      <c r="D4" s="76" t="s">
        <v>6</v>
      </c>
      <c r="E4" s="76" t="s">
        <v>61</v>
      </c>
      <c r="F4" s="76" t="s">
        <v>7</v>
      </c>
      <c r="G4" s="76"/>
      <c r="H4" s="76"/>
      <c r="I4" s="65" t="s">
        <v>8</v>
      </c>
    </row>
    <row r="5" spans="1:9" ht="18">
      <c r="A5" s="76"/>
      <c r="B5" s="65"/>
      <c r="C5" s="76"/>
      <c r="D5" s="76"/>
      <c r="E5" s="76"/>
      <c r="F5" s="19" t="s">
        <v>9</v>
      </c>
      <c r="G5" s="19" t="s">
        <v>10</v>
      </c>
      <c r="H5" s="19" t="s">
        <v>11</v>
      </c>
      <c r="I5" s="65"/>
    </row>
    <row r="6" spans="1:9" ht="12" customHeight="1">
      <c r="A6" s="66" t="s">
        <v>62</v>
      </c>
      <c r="B6" s="67"/>
      <c r="C6" s="67"/>
      <c r="D6" s="67"/>
      <c r="E6" s="67"/>
      <c r="F6" s="67"/>
      <c r="G6" s="67"/>
      <c r="H6" s="67"/>
      <c r="I6" s="67"/>
    </row>
    <row r="7" spans="1:9">
      <c r="A7" s="6">
        <v>2008</v>
      </c>
      <c r="B7" s="6">
        <v>2</v>
      </c>
      <c r="C7" s="7" t="s">
        <v>48</v>
      </c>
      <c r="D7" s="6">
        <v>60</v>
      </c>
      <c r="E7" s="13">
        <v>12</v>
      </c>
      <c r="F7" s="14">
        <v>0.5</v>
      </c>
      <c r="G7" s="14">
        <v>0.1</v>
      </c>
      <c r="H7" s="14">
        <v>1</v>
      </c>
      <c r="I7" s="14">
        <f>F7*4.1+G7*9.3+H7*4.1</f>
        <v>7.08</v>
      </c>
    </row>
    <row r="8" spans="1:9" ht="22.5">
      <c r="A8" s="6">
        <v>2011</v>
      </c>
      <c r="B8" s="6">
        <v>102</v>
      </c>
      <c r="C8" s="7" t="s">
        <v>12</v>
      </c>
      <c r="D8" s="6">
        <v>250</v>
      </c>
      <c r="E8" s="13">
        <v>15.63</v>
      </c>
      <c r="F8" s="14">
        <v>8.6</v>
      </c>
      <c r="G8" s="14">
        <v>7.9</v>
      </c>
      <c r="H8" s="14">
        <v>38.9</v>
      </c>
      <c r="I8" s="14">
        <f>F8*4.1+G8*9.3+H8*4.1</f>
        <v>268.22000000000003</v>
      </c>
    </row>
    <row r="9" spans="1:9" ht="22.5">
      <c r="A9" s="6">
        <v>2008</v>
      </c>
      <c r="B9" s="6">
        <v>141</v>
      </c>
      <c r="C9" s="7" t="s">
        <v>13</v>
      </c>
      <c r="D9" s="6">
        <v>150</v>
      </c>
      <c r="E9" s="13">
        <v>20.32</v>
      </c>
      <c r="F9" s="14">
        <v>3</v>
      </c>
      <c r="G9" s="14">
        <v>9.9</v>
      </c>
      <c r="H9" s="14">
        <v>46.5</v>
      </c>
      <c r="I9" s="14">
        <f>F9*4.1+G9*9.3+H9*4.1</f>
        <v>295.02</v>
      </c>
    </row>
    <row r="10" spans="1:9" ht="22.5">
      <c r="A10" s="6">
        <v>2011</v>
      </c>
      <c r="B10" s="6">
        <v>295</v>
      </c>
      <c r="C10" s="7" t="s">
        <v>14</v>
      </c>
      <c r="D10" s="6">
        <v>100</v>
      </c>
      <c r="E10" s="13">
        <v>31.98</v>
      </c>
      <c r="F10" s="14">
        <v>12.7</v>
      </c>
      <c r="G10" s="14">
        <v>6.1</v>
      </c>
      <c r="H10" s="14">
        <v>11.4</v>
      </c>
      <c r="I10" s="14">
        <f t="shared" ref="I10:I14" si="0">F10*4.1+G10*9.3+H10*4.1</f>
        <v>155.54</v>
      </c>
    </row>
    <row r="11" spans="1:9">
      <c r="A11" s="6">
        <v>2008</v>
      </c>
      <c r="B11" s="6">
        <v>436</v>
      </c>
      <c r="C11" s="7" t="s">
        <v>15</v>
      </c>
      <c r="D11" s="6">
        <v>200</v>
      </c>
      <c r="E11" s="13">
        <v>4.53</v>
      </c>
      <c r="F11" s="14">
        <v>0.1</v>
      </c>
      <c r="G11" s="14">
        <v>0</v>
      </c>
      <c r="H11" s="14">
        <v>11.2</v>
      </c>
      <c r="I11" s="14">
        <f t="shared" si="0"/>
        <v>46.329999999999991</v>
      </c>
    </row>
    <row r="12" spans="1:9">
      <c r="A12" s="6">
        <v>2008</v>
      </c>
      <c r="B12" s="6">
        <v>3</v>
      </c>
      <c r="C12" s="7" t="s">
        <v>26</v>
      </c>
      <c r="D12" s="8" t="s">
        <v>49</v>
      </c>
      <c r="E12" s="13">
        <v>21.46</v>
      </c>
      <c r="F12" s="14">
        <v>8.8000000000000007</v>
      </c>
      <c r="G12" s="14">
        <v>8.5</v>
      </c>
      <c r="H12" s="14">
        <v>20.6</v>
      </c>
      <c r="I12" s="14">
        <f>F12*4.1+G12*9.3+H12*4.1</f>
        <v>199.59</v>
      </c>
    </row>
    <row r="13" spans="1:9">
      <c r="A13" s="6">
        <v>2008</v>
      </c>
      <c r="B13" s="9"/>
      <c r="C13" s="7" t="s">
        <v>16</v>
      </c>
      <c r="D13" s="10">
        <v>20</v>
      </c>
      <c r="E13" s="13">
        <v>1.5</v>
      </c>
      <c r="F13" s="14">
        <v>1.3</v>
      </c>
      <c r="G13" s="14">
        <v>0.2</v>
      </c>
      <c r="H13" s="14">
        <v>8.5</v>
      </c>
      <c r="I13" s="14">
        <f t="shared" si="0"/>
        <v>42.039999999999992</v>
      </c>
    </row>
    <row r="14" spans="1:9">
      <c r="A14" s="6">
        <v>2008</v>
      </c>
      <c r="B14" s="9"/>
      <c r="C14" s="7" t="s">
        <v>29</v>
      </c>
      <c r="D14" s="10">
        <v>180</v>
      </c>
      <c r="E14" s="13">
        <v>17.579999999999998</v>
      </c>
      <c r="F14" s="14">
        <v>0.6</v>
      </c>
      <c r="G14" s="14">
        <v>0.6</v>
      </c>
      <c r="H14" s="14">
        <v>14.2</v>
      </c>
      <c r="I14" s="14">
        <f t="shared" si="0"/>
        <v>66.259999999999991</v>
      </c>
    </row>
    <row r="15" spans="1:9">
      <c r="A15" s="68" t="s">
        <v>18</v>
      </c>
      <c r="B15" s="69"/>
      <c r="C15" s="69"/>
      <c r="D15" s="11">
        <v>1025</v>
      </c>
      <c r="E15" s="15">
        <f>SUM(E7:E14)</f>
        <v>125.00000000000001</v>
      </c>
      <c r="F15" s="15">
        <f t="shared" ref="F15:I15" si="1">SUM(F7:F14)</f>
        <v>35.6</v>
      </c>
      <c r="G15" s="15">
        <f t="shared" si="1"/>
        <v>33.300000000000004</v>
      </c>
      <c r="H15" s="15">
        <f t="shared" si="1"/>
        <v>152.30000000000001</v>
      </c>
      <c r="I15" s="15">
        <f t="shared" si="1"/>
        <v>1080.08</v>
      </c>
    </row>
    <row r="16" spans="1:9">
      <c r="A16" s="70" t="s">
        <v>19</v>
      </c>
      <c r="B16" s="70"/>
      <c r="C16" s="70"/>
      <c r="D16" s="71"/>
      <c r="E16" s="16">
        <f>E15</f>
        <v>125.00000000000001</v>
      </c>
      <c r="F16" s="16">
        <f t="shared" ref="F16:I16" si="2">F15</f>
        <v>35.6</v>
      </c>
      <c r="G16" s="16">
        <f t="shared" si="2"/>
        <v>33.300000000000004</v>
      </c>
      <c r="H16" s="16">
        <f t="shared" si="2"/>
        <v>152.30000000000001</v>
      </c>
      <c r="I16" s="16">
        <f t="shared" si="2"/>
        <v>1080.08</v>
      </c>
    </row>
    <row r="17" spans="1:9">
      <c r="A17" s="72" t="s">
        <v>53</v>
      </c>
      <c r="B17" s="73"/>
      <c r="C17" s="73"/>
      <c r="D17" s="73"/>
      <c r="E17" s="16">
        <f>125-E15</f>
        <v>0</v>
      </c>
      <c r="F17" s="17">
        <v>1</v>
      </c>
      <c r="G17" s="17">
        <v>1</v>
      </c>
      <c r="H17" s="17">
        <v>4</v>
      </c>
      <c r="I17" s="16"/>
    </row>
    <row r="18" spans="1:9">
      <c r="A18" s="74" t="s">
        <v>63</v>
      </c>
      <c r="B18" s="74"/>
      <c r="C18" s="74"/>
      <c r="D18" s="74" t="s">
        <v>55</v>
      </c>
      <c r="E18" s="74"/>
      <c r="F18" s="74"/>
      <c r="G18" s="12"/>
      <c r="H18" s="12"/>
      <c r="I18" s="12"/>
    </row>
    <row r="19" spans="1:9">
      <c r="A19" s="74" t="s">
        <v>0</v>
      </c>
      <c r="B19" s="74"/>
      <c r="C19" s="74"/>
      <c r="D19" s="74" t="s">
        <v>56</v>
      </c>
      <c r="E19" s="74"/>
      <c r="F19" s="74"/>
      <c r="G19" s="12"/>
      <c r="H19" s="12"/>
      <c r="I19" s="12"/>
    </row>
    <row r="20" spans="1:9">
      <c r="A20" s="75" t="s">
        <v>2</v>
      </c>
      <c r="B20" s="75"/>
      <c r="C20" s="75"/>
      <c r="D20" s="75" t="s">
        <v>51</v>
      </c>
      <c r="E20" s="75"/>
      <c r="F20" s="75"/>
      <c r="G20" s="12"/>
      <c r="H20" s="12"/>
      <c r="I20" s="12"/>
    </row>
    <row r="21" spans="1:9">
      <c r="A21" s="76" t="s">
        <v>3</v>
      </c>
      <c r="B21" s="65" t="s">
        <v>4</v>
      </c>
      <c r="C21" s="76" t="s">
        <v>5</v>
      </c>
      <c r="D21" s="76" t="s">
        <v>6</v>
      </c>
      <c r="E21" s="76" t="s">
        <v>61</v>
      </c>
      <c r="F21" s="76" t="s">
        <v>7</v>
      </c>
      <c r="G21" s="76"/>
      <c r="H21" s="76"/>
      <c r="I21" s="65" t="s">
        <v>8</v>
      </c>
    </row>
    <row r="22" spans="1:9" ht="18">
      <c r="A22" s="76"/>
      <c r="B22" s="65"/>
      <c r="C22" s="76"/>
      <c r="D22" s="76"/>
      <c r="E22" s="76"/>
      <c r="F22" s="19" t="s">
        <v>9</v>
      </c>
      <c r="G22" s="19" t="s">
        <v>10</v>
      </c>
      <c r="H22" s="19" t="s">
        <v>11</v>
      </c>
      <c r="I22" s="65"/>
    </row>
    <row r="23" spans="1:9" ht="10.5" customHeight="1">
      <c r="A23" s="66" t="s">
        <v>62</v>
      </c>
      <c r="B23" s="67"/>
      <c r="C23" s="67"/>
      <c r="D23" s="67"/>
      <c r="E23" s="67"/>
      <c r="F23" s="67"/>
      <c r="G23" s="67"/>
      <c r="H23" s="67"/>
      <c r="I23" s="67"/>
    </row>
    <row r="24" spans="1:9">
      <c r="A24" s="1">
        <v>2008</v>
      </c>
      <c r="B24" s="1">
        <v>3</v>
      </c>
      <c r="C24" s="5" t="s">
        <v>57</v>
      </c>
      <c r="D24" s="1">
        <v>60</v>
      </c>
      <c r="E24" s="20">
        <v>13.95</v>
      </c>
      <c r="F24" s="2">
        <v>0.7</v>
      </c>
      <c r="G24" s="2">
        <v>0.1</v>
      </c>
      <c r="H24" s="2">
        <v>2.2999999999999998</v>
      </c>
      <c r="I24" s="3">
        <f t="shared" ref="I24:I29" si="3">F24*4.1+G24*9.3+H24*4.1</f>
        <v>13.229999999999997</v>
      </c>
    </row>
    <row r="25" spans="1:9" ht="22.5">
      <c r="A25" s="6">
        <v>2011</v>
      </c>
      <c r="B25" s="6">
        <v>88</v>
      </c>
      <c r="C25" s="7" t="s">
        <v>20</v>
      </c>
      <c r="D25" s="6">
        <v>250</v>
      </c>
      <c r="E25" s="13">
        <v>23.22</v>
      </c>
      <c r="F25" s="14">
        <v>5</v>
      </c>
      <c r="G25" s="14">
        <v>9</v>
      </c>
      <c r="H25" s="14">
        <v>26.1</v>
      </c>
      <c r="I25" s="14">
        <f t="shared" si="3"/>
        <v>211.20999999999998</v>
      </c>
    </row>
    <row r="26" spans="1:9">
      <c r="A26" s="6">
        <v>2011</v>
      </c>
      <c r="B26" s="6">
        <v>291</v>
      </c>
      <c r="C26" s="7" t="s">
        <v>21</v>
      </c>
      <c r="D26" s="6">
        <v>240</v>
      </c>
      <c r="E26" s="13">
        <v>40.44</v>
      </c>
      <c r="F26" s="14">
        <v>14.4</v>
      </c>
      <c r="G26" s="14">
        <v>11.2</v>
      </c>
      <c r="H26" s="14">
        <v>42.1</v>
      </c>
      <c r="I26" s="14">
        <f t="shared" si="3"/>
        <v>335.80999999999995</v>
      </c>
    </row>
    <row r="27" spans="1:9">
      <c r="A27" s="6">
        <v>2011</v>
      </c>
      <c r="B27" s="6"/>
      <c r="C27" s="7" t="s">
        <v>58</v>
      </c>
      <c r="D27" s="6">
        <v>200</v>
      </c>
      <c r="E27" s="13">
        <v>25</v>
      </c>
      <c r="F27" s="14">
        <v>0</v>
      </c>
      <c r="G27" s="14">
        <v>0</v>
      </c>
      <c r="H27" s="14">
        <v>9.6999999999999993</v>
      </c>
      <c r="I27" s="14">
        <f t="shared" si="3"/>
        <v>39.769999999999996</v>
      </c>
    </row>
    <row r="28" spans="1:9">
      <c r="A28" s="6">
        <v>2008</v>
      </c>
      <c r="B28" s="9"/>
      <c r="C28" s="7" t="s">
        <v>16</v>
      </c>
      <c r="D28" s="6">
        <v>40</v>
      </c>
      <c r="E28" s="13">
        <v>3</v>
      </c>
      <c r="F28" s="14">
        <v>2.6</v>
      </c>
      <c r="G28" s="14">
        <v>0.4</v>
      </c>
      <c r="H28" s="14">
        <v>17</v>
      </c>
      <c r="I28" s="14">
        <f t="shared" si="3"/>
        <v>84.079999999999984</v>
      </c>
    </row>
    <row r="29" spans="1:9">
      <c r="A29" s="6">
        <v>2008</v>
      </c>
      <c r="B29" s="9"/>
      <c r="C29" s="7" t="s">
        <v>59</v>
      </c>
      <c r="D29" s="10">
        <v>80</v>
      </c>
      <c r="E29" s="13">
        <v>19.39</v>
      </c>
      <c r="F29" s="14">
        <v>0.6</v>
      </c>
      <c r="G29" s="14">
        <v>0.2</v>
      </c>
      <c r="H29" s="14">
        <v>6</v>
      </c>
      <c r="I29" s="14">
        <f t="shared" si="3"/>
        <v>28.919999999999998</v>
      </c>
    </row>
    <row r="30" spans="1:9">
      <c r="A30" s="68" t="s">
        <v>18</v>
      </c>
      <c r="B30" s="69"/>
      <c r="C30" s="69"/>
      <c r="D30" s="11">
        <f t="shared" ref="D30:I30" si="4">SUM(D24:D29)</f>
        <v>870</v>
      </c>
      <c r="E30" s="15">
        <f t="shared" si="4"/>
        <v>125</v>
      </c>
      <c r="F30" s="16">
        <f t="shared" si="4"/>
        <v>23.300000000000004</v>
      </c>
      <c r="G30" s="16">
        <f t="shared" si="4"/>
        <v>20.899999999999995</v>
      </c>
      <c r="H30" s="16">
        <f t="shared" si="4"/>
        <v>103.2</v>
      </c>
      <c r="I30" s="16">
        <f t="shared" si="4"/>
        <v>713.01999999999987</v>
      </c>
    </row>
    <row r="31" spans="1:9">
      <c r="A31" s="70" t="s">
        <v>19</v>
      </c>
      <c r="B31" s="70"/>
      <c r="C31" s="70"/>
      <c r="D31" s="71"/>
      <c r="E31" s="16">
        <f>E30</f>
        <v>125</v>
      </c>
      <c r="F31" s="16">
        <f t="shared" ref="F31:I31" si="5">F30</f>
        <v>23.300000000000004</v>
      </c>
      <c r="G31" s="16">
        <f t="shared" si="5"/>
        <v>20.899999999999995</v>
      </c>
      <c r="H31" s="16">
        <f t="shared" si="5"/>
        <v>103.2</v>
      </c>
      <c r="I31" s="16">
        <f t="shared" si="5"/>
        <v>713.01999999999987</v>
      </c>
    </row>
    <row r="32" spans="1:9">
      <c r="A32" s="72" t="s">
        <v>53</v>
      </c>
      <c r="B32" s="73"/>
      <c r="C32" s="73"/>
      <c r="D32" s="73"/>
      <c r="E32" s="16">
        <f>125-E30</f>
        <v>0</v>
      </c>
      <c r="F32" s="17">
        <v>1</v>
      </c>
      <c r="G32" s="17">
        <v>1</v>
      </c>
      <c r="H32" s="17">
        <v>4</v>
      </c>
      <c r="I32" s="16"/>
    </row>
    <row r="33" spans="1:9">
      <c r="A33" s="74" t="s">
        <v>64</v>
      </c>
      <c r="B33" s="74"/>
      <c r="C33" s="74"/>
      <c r="D33" s="74" t="s">
        <v>22</v>
      </c>
      <c r="E33" s="74"/>
      <c r="F33" s="74"/>
      <c r="G33" s="12"/>
      <c r="H33" s="12"/>
      <c r="I33" s="12"/>
    </row>
    <row r="34" spans="1:9">
      <c r="A34" s="74" t="s">
        <v>0</v>
      </c>
      <c r="B34" s="74"/>
      <c r="C34" s="74"/>
      <c r="D34" s="74" t="s">
        <v>56</v>
      </c>
      <c r="E34" s="74"/>
      <c r="F34" s="74"/>
      <c r="G34" s="12"/>
      <c r="H34" s="12"/>
      <c r="I34" s="12"/>
    </row>
    <row r="35" spans="1:9">
      <c r="A35" s="75" t="s">
        <v>2</v>
      </c>
      <c r="B35" s="75"/>
      <c r="C35" s="75"/>
      <c r="D35" s="75" t="s">
        <v>51</v>
      </c>
      <c r="E35" s="75"/>
      <c r="F35" s="75"/>
      <c r="G35" s="12"/>
      <c r="H35" s="12"/>
      <c r="I35" s="12"/>
    </row>
    <row r="36" spans="1:9">
      <c r="A36" s="76" t="s">
        <v>3</v>
      </c>
      <c r="B36" s="65" t="s">
        <v>4</v>
      </c>
      <c r="C36" s="76" t="s">
        <v>5</v>
      </c>
      <c r="D36" s="76" t="s">
        <v>6</v>
      </c>
      <c r="E36" s="76" t="s">
        <v>61</v>
      </c>
      <c r="F36" s="76" t="s">
        <v>7</v>
      </c>
      <c r="G36" s="76"/>
      <c r="H36" s="76"/>
      <c r="I36" s="65" t="s">
        <v>8</v>
      </c>
    </row>
    <row r="37" spans="1:9" ht="18">
      <c r="A37" s="76"/>
      <c r="B37" s="65"/>
      <c r="C37" s="76"/>
      <c r="D37" s="76"/>
      <c r="E37" s="76"/>
      <c r="F37" s="19" t="s">
        <v>9</v>
      </c>
      <c r="G37" s="19" t="s">
        <v>10</v>
      </c>
      <c r="H37" s="19" t="s">
        <v>11</v>
      </c>
      <c r="I37" s="65"/>
    </row>
    <row r="38" spans="1:9">
      <c r="A38" s="66" t="s">
        <v>62</v>
      </c>
      <c r="B38" s="67"/>
      <c r="C38" s="67"/>
      <c r="D38" s="67"/>
      <c r="E38" s="67"/>
      <c r="F38" s="67"/>
      <c r="G38" s="67"/>
      <c r="H38" s="67"/>
      <c r="I38" s="67"/>
    </row>
    <row r="39" spans="1:9">
      <c r="A39" s="6">
        <v>2011</v>
      </c>
      <c r="B39" s="6">
        <v>47</v>
      </c>
      <c r="C39" s="7" t="s">
        <v>23</v>
      </c>
      <c r="D39" s="6">
        <v>60</v>
      </c>
      <c r="E39" s="13">
        <v>7.95</v>
      </c>
      <c r="F39" s="14">
        <v>1</v>
      </c>
      <c r="G39" s="14">
        <v>1.9</v>
      </c>
      <c r="H39" s="14">
        <v>3.8</v>
      </c>
      <c r="I39" s="14">
        <f>F39*4.1+G39*9.3+H39*4.1</f>
        <v>37.35</v>
      </c>
    </row>
    <row r="40" spans="1:9">
      <c r="A40" s="6">
        <v>2011</v>
      </c>
      <c r="B40" s="6">
        <v>96</v>
      </c>
      <c r="C40" s="7" t="s">
        <v>65</v>
      </c>
      <c r="D40" s="6">
        <v>250</v>
      </c>
      <c r="E40" s="13">
        <v>16.89</v>
      </c>
      <c r="F40" s="14">
        <v>2.2000000000000002</v>
      </c>
      <c r="G40" s="14">
        <v>5.2</v>
      </c>
      <c r="H40" s="14">
        <v>16.399999999999999</v>
      </c>
      <c r="I40" s="14">
        <f>F40*4.1+G40*9.3+H40*4.1</f>
        <v>124.62</v>
      </c>
    </row>
    <row r="41" spans="1:9">
      <c r="A41" s="6">
        <v>2008</v>
      </c>
      <c r="B41" s="6">
        <v>239</v>
      </c>
      <c r="C41" s="7" t="s">
        <v>25</v>
      </c>
      <c r="D41" s="6">
        <v>100</v>
      </c>
      <c r="E41" s="13">
        <v>33.83</v>
      </c>
      <c r="F41" s="14">
        <v>12.8</v>
      </c>
      <c r="G41" s="14">
        <v>12.6</v>
      </c>
      <c r="H41" s="14">
        <v>14.9</v>
      </c>
      <c r="I41" s="14">
        <f t="shared" ref="I41" si="6">F41*4.1+G41*9.3+H41*4.1</f>
        <v>230.75</v>
      </c>
    </row>
    <row r="42" spans="1:9">
      <c r="A42" s="6">
        <v>2011</v>
      </c>
      <c r="B42" s="6">
        <v>312</v>
      </c>
      <c r="C42" s="7" t="s">
        <v>66</v>
      </c>
      <c r="D42" s="6">
        <v>150</v>
      </c>
      <c r="E42" s="13">
        <v>15.29</v>
      </c>
      <c r="F42" s="14">
        <v>2.9</v>
      </c>
      <c r="G42" s="14">
        <v>2.9</v>
      </c>
      <c r="H42" s="14">
        <v>32.200000000000003</v>
      </c>
      <c r="I42" s="14">
        <f>F42*4.1+G42*9.3+H42*4.1</f>
        <v>170.88</v>
      </c>
    </row>
    <row r="43" spans="1:9">
      <c r="A43" s="6">
        <v>2011</v>
      </c>
      <c r="B43" s="6"/>
      <c r="C43" s="7" t="s">
        <v>58</v>
      </c>
      <c r="D43" s="6">
        <v>200</v>
      </c>
      <c r="E43" s="13">
        <v>25</v>
      </c>
      <c r="F43" s="14">
        <v>0</v>
      </c>
      <c r="G43" s="14">
        <v>0</v>
      </c>
      <c r="H43" s="14">
        <v>9.6999999999999993</v>
      </c>
      <c r="I43" s="14">
        <f t="shared" ref="I43:I44" si="7">F43*4.1+G43*9.3+H43*4.1</f>
        <v>39.769999999999996</v>
      </c>
    </row>
    <row r="44" spans="1:9">
      <c r="A44" s="6">
        <v>2008</v>
      </c>
      <c r="B44" s="9"/>
      <c r="C44" s="7" t="s">
        <v>29</v>
      </c>
      <c r="D44" s="10">
        <v>200</v>
      </c>
      <c r="E44" s="13">
        <v>21.04</v>
      </c>
      <c r="F44" s="14">
        <v>0.8</v>
      </c>
      <c r="G44" s="14">
        <v>0.8</v>
      </c>
      <c r="H44" s="14">
        <v>19.600000000000001</v>
      </c>
      <c r="I44" s="14">
        <f t="shared" si="7"/>
        <v>91.08</v>
      </c>
    </row>
    <row r="45" spans="1:9">
      <c r="A45" s="6">
        <v>2008</v>
      </c>
      <c r="B45" s="9"/>
      <c r="C45" s="7" t="s">
        <v>16</v>
      </c>
      <c r="D45" s="6">
        <v>40</v>
      </c>
      <c r="E45" s="13">
        <v>3</v>
      </c>
      <c r="F45" s="14">
        <v>2.7</v>
      </c>
      <c r="G45" s="14">
        <v>0.4</v>
      </c>
      <c r="H45" s="14">
        <v>17</v>
      </c>
      <c r="I45" s="14">
        <f>F45*4.1+G45*9.3+H45*4.1</f>
        <v>84.49</v>
      </c>
    </row>
    <row r="46" spans="1:9">
      <c r="A46" s="6">
        <v>2008</v>
      </c>
      <c r="B46" s="9"/>
      <c r="C46" s="7" t="s">
        <v>67</v>
      </c>
      <c r="D46" s="10">
        <v>20</v>
      </c>
      <c r="E46" s="13">
        <v>2</v>
      </c>
      <c r="F46" s="14">
        <v>1.5</v>
      </c>
      <c r="G46" s="14">
        <v>0.6</v>
      </c>
      <c r="H46" s="14">
        <v>10.3</v>
      </c>
      <c r="I46" s="14">
        <f>F46*4.1+G46*9.3+H46*4.1</f>
        <v>53.959999999999994</v>
      </c>
    </row>
    <row r="47" spans="1:9">
      <c r="A47" s="68" t="s">
        <v>18</v>
      </c>
      <c r="B47" s="69"/>
      <c r="C47" s="69"/>
      <c r="D47" s="11">
        <f t="shared" ref="D47:I47" si="8">SUM(D39:D46)</f>
        <v>1020</v>
      </c>
      <c r="E47" s="15">
        <f t="shared" si="8"/>
        <v>125</v>
      </c>
      <c r="F47" s="15">
        <f t="shared" si="8"/>
        <v>23.9</v>
      </c>
      <c r="G47" s="15">
        <f t="shared" si="8"/>
        <v>24.4</v>
      </c>
      <c r="H47" s="15">
        <f t="shared" si="8"/>
        <v>123.90000000000002</v>
      </c>
      <c r="I47" s="15">
        <f t="shared" si="8"/>
        <v>832.90000000000009</v>
      </c>
    </row>
    <row r="48" spans="1:9">
      <c r="A48" s="70" t="s">
        <v>19</v>
      </c>
      <c r="B48" s="70"/>
      <c r="C48" s="70"/>
      <c r="D48" s="71"/>
      <c r="E48" s="16">
        <f>E47</f>
        <v>125</v>
      </c>
      <c r="F48" s="16">
        <f t="shared" ref="F48:I48" si="9">F47</f>
        <v>23.9</v>
      </c>
      <c r="G48" s="16">
        <f t="shared" si="9"/>
        <v>24.4</v>
      </c>
      <c r="H48" s="16">
        <f t="shared" si="9"/>
        <v>123.90000000000002</v>
      </c>
      <c r="I48" s="16">
        <f t="shared" si="9"/>
        <v>832.90000000000009</v>
      </c>
    </row>
    <row r="49" spans="1:9">
      <c r="A49" s="72" t="s">
        <v>53</v>
      </c>
      <c r="B49" s="73"/>
      <c r="C49" s="73"/>
      <c r="D49" s="73"/>
      <c r="E49" s="16">
        <f>125-E47</f>
        <v>0</v>
      </c>
      <c r="F49" s="17">
        <v>1</v>
      </c>
      <c r="G49" s="17">
        <v>1</v>
      </c>
      <c r="H49" s="17">
        <v>4</v>
      </c>
      <c r="I49" s="16"/>
    </row>
    <row r="50" spans="1:9">
      <c r="A50" s="74" t="s">
        <v>68</v>
      </c>
      <c r="B50" s="74"/>
      <c r="C50" s="74"/>
      <c r="D50" s="74" t="s">
        <v>69</v>
      </c>
      <c r="E50" s="74"/>
      <c r="F50" s="74"/>
      <c r="G50" s="12"/>
      <c r="H50" s="12"/>
      <c r="I50" s="12"/>
    </row>
    <row r="51" spans="1:9">
      <c r="A51" s="74" t="s">
        <v>0</v>
      </c>
      <c r="B51" s="74"/>
      <c r="C51" s="74"/>
      <c r="D51" s="74" t="s">
        <v>56</v>
      </c>
      <c r="E51" s="74"/>
      <c r="F51" s="74"/>
      <c r="G51" s="12"/>
      <c r="H51" s="12"/>
      <c r="I51" s="12"/>
    </row>
    <row r="52" spans="1:9">
      <c r="A52" s="75" t="s">
        <v>2</v>
      </c>
      <c r="B52" s="75"/>
      <c r="C52" s="75"/>
      <c r="D52" s="75" t="s">
        <v>51</v>
      </c>
      <c r="E52" s="75"/>
      <c r="F52" s="75"/>
      <c r="G52" s="12"/>
      <c r="H52" s="12"/>
      <c r="I52" s="12"/>
    </row>
    <row r="53" spans="1:9">
      <c r="A53" s="76" t="s">
        <v>3</v>
      </c>
      <c r="B53" s="65" t="s">
        <v>4</v>
      </c>
      <c r="C53" s="76" t="s">
        <v>5</v>
      </c>
      <c r="D53" s="76" t="s">
        <v>6</v>
      </c>
      <c r="E53" s="76" t="s">
        <v>61</v>
      </c>
      <c r="F53" s="76" t="s">
        <v>7</v>
      </c>
      <c r="G53" s="76"/>
      <c r="H53" s="76"/>
      <c r="I53" s="65" t="s">
        <v>8</v>
      </c>
    </row>
    <row r="54" spans="1:9" ht="18">
      <c r="A54" s="76"/>
      <c r="B54" s="65"/>
      <c r="C54" s="76"/>
      <c r="D54" s="76"/>
      <c r="E54" s="76"/>
      <c r="F54" s="19" t="s">
        <v>9</v>
      </c>
      <c r="G54" s="19" t="s">
        <v>10</v>
      </c>
      <c r="H54" s="19" t="s">
        <v>11</v>
      </c>
      <c r="I54" s="65"/>
    </row>
    <row r="55" spans="1:9">
      <c r="A55" s="66" t="s">
        <v>62</v>
      </c>
      <c r="B55" s="67"/>
      <c r="C55" s="67"/>
      <c r="D55" s="67"/>
      <c r="E55" s="67"/>
      <c r="F55" s="67"/>
      <c r="G55" s="67"/>
      <c r="H55" s="67"/>
      <c r="I55" s="67"/>
    </row>
    <row r="56" spans="1:9">
      <c r="A56" s="6">
        <v>2008</v>
      </c>
      <c r="B56" s="6">
        <v>2</v>
      </c>
      <c r="C56" s="7" t="s">
        <v>48</v>
      </c>
      <c r="D56" s="6">
        <v>60</v>
      </c>
      <c r="E56" s="13">
        <v>12</v>
      </c>
      <c r="F56" s="14">
        <v>0.5</v>
      </c>
      <c r="G56" s="14">
        <v>0.1</v>
      </c>
      <c r="H56" s="14">
        <v>1</v>
      </c>
      <c r="I56" s="14">
        <f>F56*4.1+G56*9.3+H56*4.1</f>
        <v>7.08</v>
      </c>
    </row>
    <row r="57" spans="1:9" ht="22.5">
      <c r="A57" s="6">
        <v>2011</v>
      </c>
      <c r="B57" s="6">
        <v>82</v>
      </c>
      <c r="C57" s="7" t="s">
        <v>27</v>
      </c>
      <c r="D57" s="6">
        <v>250</v>
      </c>
      <c r="E57" s="13">
        <v>21.87</v>
      </c>
      <c r="F57" s="14">
        <v>5</v>
      </c>
      <c r="G57" s="14">
        <v>9</v>
      </c>
      <c r="H57" s="14">
        <v>12.8</v>
      </c>
      <c r="I57" s="14">
        <f>F57*4.1+G57*9.3+H57*4.1</f>
        <v>156.68</v>
      </c>
    </row>
    <row r="58" spans="1:9">
      <c r="A58" s="6">
        <v>2011</v>
      </c>
      <c r="B58" s="6">
        <v>255</v>
      </c>
      <c r="C58" s="7" t="s">
        <v>28</v>
      </c>
      <c r="D58" s="6">
        <v>100</v>
      </c>
      <c r="E58" s="13">
        <v>35.97</v>
      </c>
      <c r="F58" s="14">
        <v>8.6999999999999993</v>
      </c>
      <c r="G58" s="14">
        <v>11</v>
      </c>
      <c r="H58" s="14">
        <v>8.6999999999999993</v>
      </c>
      <c r="I58" s="14">
        <f t="shared" ref="I58:I62" si="10">F58*4.1+G58*9.3+H58*4.1</f>
        <v>173.64</v>
      </c>
    </row>
    <row r="59" spans="1:9">
      <c r="A59" s="6">
        <v>2008</v>
      </c>
      <c r="B59" s="6">
        <v>323</v>
      </c>
      <c r="C59" s="7" t="s">
        <v>70</v>
      </c>
      <c r="D59" s="9">
        <v>150</v>
      </c>
      <c r="E59" s="13">
        <v>9.44</v>
      </c>
      <c r="F59" s="14">
        <v>8.4</v>
      </c>
      <c r="G59" s="14">
        <v>4.2</v>
      </c>
      <c r="H59" s="14">
        <v>38.200000000000003</v>
      </c>
      <c r="I59" s="14">
        <f t="shared" si="10"/>
        <v>230.12</v>
      </c>
    </row>
    <row r="60" spans="1:9">
      <c r="A60" s="6">
        <v>2011</v>
      </c>
      <c r="B60" s="6"/>
      <c r="C60" s="7" t="s">
        <v>58</v>
      </c>
      <c r="D60" s="6">
        <v>200</v>
      </c>
      <c r="E60" s="13">
        <v>25</v>
      </c>
      <c r="F60" s="14">
        <v>0</v>
      </c>
      <c r="G60" s="14">
        <v>0</v>
      </c>
      <c r="H60" s="14">
        <v>9.6999999999999993</v>
      </c>
      <c r="I60" s="14">
        <f t="shared" si="10"/>
        <v>39.769999999999996</v>
      </c>
    </row>
    <row r="61" spans="1:9">
      <c r="A61" s="6">
        <v>2008</v>
      </c>
      <c r="B61" s="6">
        <v>3</v>
      </c>
      <c r="C61" s="7" t="s">
        <v>26</v>
      </c>
      <c r="D61" s="8" t="s">
        <v>71</v>
      </c>
      <c r="E61" s="13">
        <v>19.22</v>
      </c>
      <c r="F61" s="14">
        <v>7.2</v>
      </c>
      <c r="G61" s="14">
        <v>6.9</v>
      </c>
      <c r="H61" s="14">
        <v>18.2</v>
      </c>
      <c r="I61" s="14">
        <f>F61*4.1+G61*9.3+H61*4.1</f>
        <v>168.31</v>
      </c>
    </row>
    <row r="62" spans="1:9">
      <c r="A62" s="6">
        <v>2008</v>
      </c>
      <c r="B62" s="9"/>
      <c r="C62" s="7" t="s">
        <v>16</v>
      </c>
      <c r="D62" s="10">
        <v>20</v>
      </c>
      <c r="E62" s="13">
        <v>1.5</v>
      </c>
      <c r="F62" s="14">
        <v>1.3</v>
      </c>
      <c r="G62" s="14">
        <v>0.2</v>
      </c>
      <c r="H62" s="14">
        <v>8.5</v>
      </c>
      <c r="I62" s="14">
        <f t="shared" si="10"/>
        <v>42.039999999999992</v>
      </c>
    </row>
    <row r="63" spans="1:9">
      <c r="A63" s="68" t="s">
        <v>18</v>
      </c>
      <c r="B63" s="69"/>
      <c r="C63" s="69"/>
      <c r="D63" s="11">
        <v>825</v>
      </c>
      <c r="E63" s="15">
        <f>SUM(E56:E62)</f>
        <v>125</v>
      </c>
      <c r="F63" s="15">
        <f t="shared" ref="F63:I63" si="11">SUM(F56:F62)</f>
        <v>31.1</v>
      </c>
      <c r="G63" s="15">
        <f t="shared" si="11"/>
        <v>31.400000000000002</v>
      </c>
      <c r="H63" s="15">
        <f t="shared" si="11"/>
        <v>97.100000000000009</v>
      </c>
      <c r="I63" s="15">
        <f t="shared" si="11"/>
        <v>817.63999999999987</v>
      </c>
    </row>
    <row r="64" spans="1:9">
      <c r="A64" s="70" t="s">
        <v>19</v>
      </c>
      <c r="B64" s="70"/>
      <c r="C64" s="70"/>
      <c r="D64" s="71"/>
      <c r="E64" s="16">
        <f>E63</f>
        <v>125</v>
      </c>
      <c r="F64" s="16">
        <f t="shared" ref="F64:I64" si="12">F63</f>
        <v>31.1</v>
      </c>
      <c r="G64" s="16">
        <f t="shared" si="12"/>
        <v>31.400000000000002</v>
      </c>
      <c r="H64" s="16">
        <f t="shared" si="12"/>
        <v>97.100000000000009</v>
      </c>
      <c r="I64" s="16">
        <f t="shared" si="12"/>
        <v>817.63999999999987</v>
      </c>
    </row>
    <row r="65" spans="1:9">
      <c r="A65" s="72" t="s">
        <v>53</v>
      </c>
      <c r="B65" s="73"/>
      <c r="C65" s="73"/>
      <c r="D65" s="73"/>
      <c r="E65" s="16">
        <f>125-E63</f>
        <v>0</v>
      </c>
      <c r="F65" s="17">
        <v>1</v>
      </c>
      <c r="G65" s="17">
        <v>1</v>
      </c>
      <c r="H65" s="17">
        <v>4</v>
      </c>
      <c r="I65" s="16"/>
    </row>
    <row r="66" spans="1:9">
      <c r="A66" s="74" t="s">
        <v>72</v>
      </c>
      <c r="B66" s="74"/>
      <c r="C66" s="74"/>
      <c r="D66" s="74" t="s">
        <v>73</v>
      </c>
      <c r="E66" s="74"/>
      <c r="F66" s="74"/>
      <c r="G66" s="12"/>
      <c r="H66" s="12"/>
      <c r="I66" s="12"/>
    </row>
    <row r="67" spans="1:9">
      <c r="A67" s="74" t="s">
        <v>0</v>
      </c>
      <c r="B67" s="74"/>
      <c r="C67" s="74"/>
      <c r="D67" s="74" t="s">
        <v>56</v>
      </c>
      <c r="E67" s="74"/>
      <c r="F67" s="74"/>
      <c r="G67" s="12"/>
      <c r="H67" s="12"/>
      <c r="I67" s="12"/>
    </row>
    <row r="68" spans="1:9">
      <c r="A68" s="75" t="s">
        <v>2</v>
      </c>
      <c r="B68" s="75"/>
      <c r="C68" s="75"/>
      <c r="D68" s="75" t="s">
        <v>51</v>
      </c>
      <c r="E68" s="75"/>
      <c r="F68" s="75"/>
      <c r="G68" s="12"/>
      <c r="H68" s="12"/>
      <c r="I68" s="12"/>
    </row>
    <row r="69" spans="1:9">
      <c r="A69" s="76" t="s">
        <v>3</v>
      </c>
      <c r="B69" s="65" t="s">
        <v>4</v>
      </c>
      <c r="C69" s="76" t="s">
        <v>5</v>
      </c>
      <c r="D69" s="76" t="s">
        <v>6</v>
      </c>
      <c r="E69" s="76" t="s">
        <v>61</v>
      </c>
      <c r="F69" s="76" t="s">
        <v>7</v>
      </c>
      <c r="G69" s="76"/>
      <c r="H69" s="76"/>
      <c r="I69" s="65" t="s">
        <v>8</v>
      </c>
    </row>
    <row r="70" spans="1:9" ht="18">
      <c r="A70" s="76"/>
      <c r="B70" s="65"/>
      <c r="C70" s="76"/>
      <c r="D70" s="76"/>
      <c r="E70" s="76"/>
      <c r="F70" s="19" t="s">
        <v>9</v>
      </c>
      <c r="G70" s="19" t="s">
        <v>10</v>
      </c>
      <c r="H70" s="19" t="s">
        <v>11</v>
      </c>
      <c r="I70" s="65"/>
    </row>
    <row r="71" spans="1:9">
      <c r="A71" s="66" t="s">
        <v>62</v>
      </c>
      <c r="B71" s="67"/>
      <c r="C71" s="67"/>
      <c r="D71" s="67"/>
      <c r="E71" s="67"/>
      <c r="F71" s="67"/>
      <c r="G71" s="67"/>
      <c r="H71" s="67"/>
      <c r="I71" s="67"/>
    </row>
    <row r="72" spans="1:9">
      <c r="A72" s="6">
        <v>2011</v>
      </c>
      <c r="B72" s="6">
        <v>47</v>
      </c>
      <c r="C72" s="7" t="s">
        <v>23</v>
      </c>
      <c r="D72" s="6">
        <v>60</v>
      </c>
      <c r="E72" s="13">
        <v>7.95</v>
      </c>
      <c r="F72" s="14">
        <v>1</v>
      </c>
      <c r="G72" s="14">
        <v>1.9</v>
      </c>
      <c r="H72" s="14">
        <v>3.8</v>
      </c>
      <c r="I72" s="14">
        <f t="shared" ref="I72:I78" si="13">F72*4.1+G72*9.3+H72*4.1</f>
        <v>37.35</v>
      </c>
    </row>
    <row r="73" spans="1:9">
      <c r="A73" s="6">
        <v>2012</v>
      </c>
      <c r="B73" s="6">
        <v>77</v>
      </c>
      <c r="C73" s="7" t="s">
        <v>31</v>
      </c>
      <c r="D73" s="9">
        <v>250</v>
      </c>
      <c r="E73" s="13">
        <v>21.27</v>
      </c>
      <c r="F73" s="14">
        <v>7.2</v>
      </c>
      <c r="G73" s="14">
        <v>2.8</v>
      </c>
      <c r="H73" s="14">
        <v>32.6</v>
      </c>
      <c r="I73" s="14">
        <f t="shared" si="13"/>
        <v>189.22</v>
      </c>
    </row>
    <row r="74" spans="1:9">
      <c r="A74" s="6">
        <v>2008</v>
      </c>
      <c r="B74" s="6">
        <v>272</v>
      </c>
      <c r="C74" s="7" t="s">
        <v>33</v>
      </c>
      <c r="D74" s="6">
        <v>100</v>
      </c>
      <c r="E74" s="13">
        <v>36.79</v>
      </c>
      <c r="F74" s="14">
        <v>11</v>
      </c>
      <c r="G74" s="14">
        <v>15.8</v>
      </c>
      <c r="H74" s="14">
        <v>14.9</v>
      </c>
      <c r="I74" s="14">
        <f t="shared" si="13"/>
        <v>253.13000000000002</v>
      </c>
    </row>
    <row r="75" spans="1:9" ht="22.5">
      <c r="A75" s="6">
        <v>2011</v>
      </c>
      <c r="B75" s="6">
        <v>309</v>
      </c>
      <c r="C75" s="7" t="s">
        <v>32</v>
      </c>
      <c r="D75" s="6">
        <v>150</v>
      </c>
      <c r="E75" s="13">
        <v>7.49</v>
      </c>
      <c r="F75" s="14">
        <v>3.6</v>
      </c>
      <c r="G75" s="14">
        <v>2.9</v>
      </c>
      <c r="H75" s="14">
        <v>37.700000000000003</v>
      </c>
      <c r="I75" s="14">
        <f t="shared" si="13"/>
        <v>196.3</v>
      </c>
    </row>
    <row r="76" spans="1:9">
      <c r="A76" s="6">
        <v>2011</v>
      </c>
      <c r="B76" s="6"/>
      <c r="C76" s="7" t="s">
        <v>58</v>
      </c>
      <c r="D76" s="6">
        <v>200</v>
      </c>
      <c r="E76" s="13">
        <v>25</v>
      </c>
      <c r="F76" s="14">
        <v>0</v>
      </c>
      <c r="G76" s="14">
        <v>0</v>
      </c>
      <c r="H76" s="14">
        <v>9.6999999999999993</v>
      </c>
      <c r="I76" s="14">
        <f t="shared" si="13"/>
        <v>39.769999999999996</v>
      </c>
    </row>
    <row r="77" spans="1:9">
      <c r="A77" s="6">
        <v>2008</v>
      </c>
      <c r="B77" s="6"/>
      <c r="C77" s="7" t="s">
        <v>17</v>
      </c>
      <c r="D77" s="10">
        <v>110</v>
      </c>
      <c r="E77" s="13">
        <v>25</v>
      </c>
      <c r="F77" s="21">
        <v>2.2000000000000002</v>
      </c>
      <c r="G77" s="21">
        <v>1.7</v>
      </c>
      <c r="H77" s="21">
        <v>3.3</v>
      </c>
      <c r="I77" s="22">
        <f>F77*4.1+G77*9.3+H77*4.1</f>
        <v>38.36</v>
      </c>
    </row>
    <row r="78" spans="1:9">
      <c r="A78" s="6">
        <v>2008</v>
      </c>
      <c r="B78" s="9"/>
      <c r="C78" s="7" t="s">
        <v>16</v>
      </c>
      <c r="D78" s="10">
        <v>20</v>
      </c>
      <c r="E78" s="13">
        <v>1.5</v>
      </c>
      <c r="F78" s="14">
        <v>1.3</v>
      </c>
      <c r="G78" s="14">
        <v>0.2</v>
      </c>
      <c r="H78" s="14">
        <v>8.5</v>
      </c>
      <c r="I78" s="14">
        <f t="shared" si="13"/>
        <v>42.039999999999992</v>
      </c>
    </row>
    <row r="79" spans="1:9">
      <c r="A79" s="68" t="s">
        <v>18</v>
      </c>
      <c r="B79" s="69"/>
      <c r="C79" s="69"/>
      <c r="D79" s="11">
        <f>SUM(D72:D78)</f>
        <v>890</v>
      </c>
      <c r="E79" s="15">
        <f>SUM(E72:E78)</f>
        <v>124.99999999999999</v>
      </c>
      <c r="F79" s="15">
        <f t="shared" ref="F79:I79" si="14">SUM(F72:F78)</f>
        <v>26.3</v>
      </c>
      <c r="G79" s="15">
        <f t="shared" si="14"/>
        <v>25.299999999999997</v>
      </c>
      <c r="H79" s="15">
        <f t="shared" si="14"/>
        <v>110.5</v>
      </c>
      <c r="I79" s="15">
        <f t="shared" si="14"/>
        <v>796.17</v>
      </c>
    </row>
    <row r="80" spans="1:9">
      <c r="A80" s="70" t="s">
        <v>19</v>
      </c>
      <c r="B80" s="70"/>
      <c r="C80" s="70"/>
      <c r="D80" s="71"/>
      <c r="E80" s="16">
        <f>E79</f>
        <v>124.99999999999999</v>
      </c>
      <c r="F80" s="16">
        <f t="shared" ref="F80:I80" si="15">F79</f>
        <v>26.3</v>
      </c>
      <c r="G80" s="16">
        <f t="shared" si="15"/>
        <v>25.299999999999997</v>
      </c>
      <c r="H80" s="16">
        <f t="shared" si="15"/>
        <v>110.5</v>
      </c>
      <c r="I80" s="16">
        <f t="shared" si="15"/>
        <v>796.17</v>
      </c>
    </row>
    <row r="81" spans="1:9">
      <c r="A81" s="72" t="s">
        <v>53</v>
      </c>
      <c r="B81" s="73"/>
      <c r="C81" s="73"/>
      <c r="D81" s="73"/>
      <c r="E81" s="16">
        <f>125-E79</f>
        <v>0</v>
      </c>
      <c r="F81" s="17">
        <v>1</v>
      </c>
      <c r="G81" s="17">
        <v>1</v>
      </c>
      <c r="H81" s="17">
        <v>4</v>
      </c>
      <c r="I81" s="16"/>
    </row>
    <row r="84" spans="1:9">
      <c r="A84" s="49" t="s">
        <v>84</v>
      </c>
      <c r="B84" s="49"/>
      <c r="C84" s="49"/>
      <c r="D84" s="49"/>
      <c r="E84" s="49"/>
      <c r="F84" s="49"/>
      <c r="G84" s="49"/>
      <c r="H84" s="49"/>
      <c r="I84" s="49"/>
    </row>
    <row r="85" spans="1:9">
      <c r="A85" s="50" t="s">
        <v>45</v>
      </c>
      <c r="B85" s="51"/>
      <c r="C85" s="52"/>
      <c r="D85" s="59" t="s">
        <v>7</v>
      </c>
      <c r="E85" s="60"/>
      <c r="F85" s="60"/>
      <c r="G85" s="60"/>
      <c r="H85" s="60"/>
      <c r="I85" s="60"/>
    </row>
    <row r="86" spans="1:9">
      <c r="A86" s="53"/>
      <c r="B86" s="54"/>
      <c r="C86" s="55"/>
      <c r="D86" s="61" t="s">
        <v>85</v>
      </c>
      <c r="E86" s="61"/>
      <c r="F86" s="61" t="s">
        <v>10</v>
      </c>
      <c r="G86" s="61" t="s">
        <v>11</v>
      </c>
      <c r="H86" s="63" t="s">
        <v>46</v>
      </c>
      <c r="I86" s="63"/>
    </row>
    <row r="87" spans="1:9">
      <c r="A87" s="56"/>
      <c r="B87" s="57"/>
      <c r="C87" s="58"/>
      <c r="D87" s="62"/>
      <c r="E87" s="62"/>
      <c r="F87" s="62"/>
      <c r="G87" s="62"/>
      <c r="H87" s="63"/>
      <c r="I87" s="63"/>
    </row>
    <row r="88" spans="1:9">
      <c r="A88" s="36" t="s">
        <v>43</v>
      </c>
      <c r="B88" s="37"/>
      <c r="C88" s="38"/>
      <c r="D88" s="23">
        <f>F80+F64+F47+F31+F15</f>
        <v>140.20000000000002</v>
      </c>
      <c r="E88" s="24"/>
      <c r="F88" s="23">
        <f>G80+G64+G48+G31+G16</f>
        <v>135.29999999999998</v>
      </c>
      <c r="G88" s="23">
        <f>H80+H64+H48+H31++H16</f>
        <v>587</v>
      </c>
      <c r="H88" s="39">
        <f>I80+I64+I48+I31+I16</f>
        <v>4239.8099999999995</v>
      </c>
      <c r="I88" s="39"/>
    </row>
    <row r="89" spans="1:9" ht="31.5" customHeight="1">
      <c r="A89" s="40" t="s">
        <v>44</v>
      </c>
      <c r="B89" s="41"/>
      <c r="C89" s="42"/>
      <c r="D89" s="24">
        <f>D88/5</f>
        <v>28.040000000000003</v>
      </c>
      <c r="E89" s="24"/>
      <c r="F89" s="24">
        <f t="shared" ref="F89" si="16">F88/5</f>
        <v>27.059999999999995</v>
      </c>
      <c r="G89" s="30">
        <f>G88/5</f>
        <v>117.4</v>
      </c>
      <c r="H89" s="48">
        <f>H88/5</f>
        <v>847.96199999999988</v>
      </c>
      <c r="I89" s="48"/>
    </row>
    <row r="90" spans="1:9">
      <c r="A90" s="45" t="s">
        <v>47</v>
      </c>
      <c r="B90" s="46"/>
      <c r="C90" s="47"/>
      <c r="D90" s="26">
        <v>1</v>
      </c>
      <c r="E90" s="26"/>
      <c r="F90" s="26">
        <v>1</v>
      </c>
      <c r="G90" s="26">
        <v>4</v>
      </c>
      <c r="H90" s="4"/>
      <c r="I90" s="4"/>
    </row>
    <row r="97" spans="1:9">
      <c r="A97" s="74" t="s">
        <v>74</v>
      </c>
      <c r="B97" s="74"/>
      <c r="C97" s="74"/>
      <c r="D97" s="74" t="s">
        <v>50</v>
      </c>
      <c r="E97" s="74"/>
      <c r="F97" s="74"/>
      <c r="G97" s="12"/>
      <c r="H97" s="12"/>
      <c r="I97" s="12"/>
    </row>
    <row r="98" spans="1:9">
      <c r="A98" s="74" t="s">
        <v>0</v>
      </c>
      <c r="B98" s="74"/>
      <c r="C98" s="74"/>
      <c r="D98" s="74" t="s">
        <v>75</v>
      </c>
      <c r="E98" s="74"/>
      <c r="F98" s="74"/>
      <c r="G98" s="12"/>
      <c r="H98" s="12"/>
      <c r="I98" s="12"/>
    </row>
    <row r="99" spans="1:9">
      <c r="A99" s="75" t="s">
        <v>2</v>
      </c>
      <c r="B99" s="75"/>
      <c r="C99" s="75"/>
      <c r="D99" s="75" t="s">
        <v>51</v>
      </c>
      <c r="E99" s="75"/>
      <c r="F99" s="75"/>
      <c r="G99" s="12"/>
      <c r="H99" s="12"/>
      <c r="I99" s="12"/>
    </row>
    <row r="100" spans="1:9">
      <c r="A100" s="76" t="s">
        <v>3</v>
      </c>
      <c r="B100" s="65" t="s">
        <v>4</v>
      </c>
      <c r="C100" s="76" t="s">
        <v>5</v>
      </c>
      <c r="D100" s="76" t="s">
        <v>6</v>
      </c>
      <c r="E100" s="76" t="s">
        <v>61</v>
      </c>
      <c r="F100" s="76" t="s">
        <v>7</v>
      </c>
      <c r="G100" s="76"/>
      <c r="H100" s="76"/>
      <c r="I100" s="65" t="s">
        <v>8</v>
      </c>
    </row>
    <row r="101" spans="1:9" ht="15.75" customHeight="1">
      <c r="A101" s="76"/>
      <c r="B101" s="65"/>
      <c r="C101" s="76"/>
      <c r="D101" s="76"/>
      <c r="E101" s="76"/>
      <c r="F101" s="19" t="s">
        <v>9</v>
      </c>
      <c r="G101" s="19" t="s">
        <v>10</v>
      </c>
      <c r="H101" s="19" t="s">
        <v>11</v>
      </c>
      <c r="I101" s="65"/>
    </row>
    <row r="102" spans="1:9" ht="10.5" customHeight="1">
      <c r="A102" s="66" t="s">
        <v>62</v>
      </c>
      <c r="B102" s="67"/>
      <c r="C102" s="67"/>
      <c r="D102" s="67"/>
      <c r="E102" s="67"/>
      <c r="F102" s="67"/>
      <c r="G102" s="67"/>
      <c r="H102" s="67"/>
      <c r="I102" s="67"/>
    </row>
    <row r="103" spans="1:9">
      <c r="A103" s="6">
        <v>2008</v>
      </c>
      <c r="B103" s="6">
        <v>2</v>
      </c>
      <c r="C103" s="7" t="s">
        <v>48</v>
      </c>
      <c r="D103" s="6">
        <v>60</v>
      </c>
      <c r="E103" s="13">
        <v>12</v>
      </c>
      <c r="F103" s="14">
        <v>0.5</v>
      </c>
      <c r="G103" s="14">
        <v>0.1</v>
      </c>
      <c r="H103" s="14">
        <v>1</v>
      </c>
      <c r="I103" s="14">
        <f t="shared" ref="I103:I109" si="17">F103*4.1+G103*9.3+H103*4.1</f>
        <v>7.08</v>
      </c>
    </row>
    <row r="104" spans="1:9" ht="33.75">
      <c r="A104" s="6">
        <v>2011</v>
      </c>
      <c r="B104" s="6">
        <v>102</v>
      </c>
      <c r="C104" s="7" t="s">
        <v>35</v>
      </c>
      <c r="D104" s="6">
        <v>250</v>
      </c>
      <c r="E104" s="13">
        <v>18.02</v>
      </c>
      <c r="F104" s="14">
        <v>9</v>
      </c>
      <c r="G104" s="14">
        <v>8.6</v>
      </c>
      <c r="H104" s="14">
        <v>18.7</v>
      </c>
      <c r="I104" s="14">
        <f t="shared" si="17"/>
        <v>193.54999999999998</v>
      </c>
    </row>
    <row r="105" spans="1:9" ht="22.5">
      <c r="A105" s="6">
        <v>2011</v>
      </c>
      <c r="B105" s="6">
        <v>287</v>
      </c>
      <c r="C105" s="7" t="s">
        <v>76</v>
      </c>
      <c r="D105" s="6">
        <v>240</v>
      </c>
      <c r="E105" s="13">
        <v>45.88</v>
      </c>
      <c r="F105" s="14">
        <v>9.8000000000000007</v>
      </c>
      <c r="G105" s="14">
        <v>14.6</v>
      </c>
      <c r="H105" s="14">
        <v>49.4</v>
      </c>
      <c r="I105" s="14">
        <f t="shared" si="17"/>
        <v>378.5</v>
      </c>
    </row>
    <row r="106" spans="1:9">
      <c r="A106" s="6">
        <v>2008</v>
      </c>
      <c r="B106" s="6">
        <v>436</v>
      </c>
      <c r="C106" s="7" t="s">
        <v>15</v>
      </c>
      <c r="D106" s="6">
        <v>200</v>
      </c>
      <c r="E106" s="13">
        <v>4.4000000000000004</v>
      </c>
      <c r="F106" s="14">
        <v>0.1</v>
      </c>
      <c r="G106" s="14">
        <v>0</v>
      </c>
      <c r="H106" s="14">
        <v>10.199999999999999</v>
      </c>
      <c r="I106" s="14">
        <f t="shared" si="17"/>
        <v>42.22999999999999</v>
      </c>
    </row>
    <row r="107" spans="1:9">
      <c r="A107" s="6">
        <v>2008</v>
      </c>
      <c r="B107" s="9"/>
      <c r="C107" s="7" t="s">
        <v>16</v>
      </c>
      <c r="D107" s="6">
        <v>40</v>
      </c>
      <c r="E107" s="13">
        <v>3</v>
      </c>
      <c r="F107" s="14">
        <v>2.6</v>
      </c>
      <c r="G107" s="14">
        <v>0.4</v>
      </c>
      <c r="H107" s="14">
        <v>17</v>
      </c>
      <c r="I107" s="14">
        <f t="shared" si="17"/>
        <v>84.079999999999984</v>
      </c>
    </row>
    <row r="108" spans="1:9">
      <c r="A108" s="6">
        <v>2008</v>
      </c>
      <c r="B108" s="6"/>
      <c r="C108" s="7" t="s">
        <v>17</v>
      </c>
      <c r="D108" s="10">
        <v>110</v>
      </c>
      <c r="E108" s="13">
        <v>25</v>
      </c>
      <c r="F108" s="21">
        <v>2.2000000000000002</v>
      </c>
      <c r="G108" s="21">
        <v>1.7</v>
      </c>
      <c r="H108" s="21">
        <v>3.3</v>
      </c>
      <c r="I108" s="22">
        <f>F108*4.1+G108*9.3+H108*4.1</f>
        <v>38.36</v>
      </c>
    </row>
    <row r="109" spans="1:9">
      <c r="A109" s="6">
        <v>2008</v>
      </c>
      <c r="B109" s="6">
        <v>3</v>
      </c>
      <c r="C109" s="7" t="s">
        <v>26</v>
      </c>
      <c r="D109" s="8" t="s">
        <v>77</v>
      </c>
      <c r="E109" s="13">
        <v>16.7</v>
      </c>
      <c r="F109" s="14">
        <v>7.2</v>
      </c>
      <c r="G109" s="14">
        <v>6.5</v>
      </c>
      <c r="H109" s="14">
        <v>20.6</v>
      </c>
      <c r="I109" s="14">
        <f t="shared" si="17"/>
        <v>174.43</v>
      </c>
    </row>
    <row r="110" spans="1:9" ht="12.75" customHeight="1">
      <c r="A110" s="68" t="s">
        <v>18</v>
      </c>
      <c r="B110" s="69"/>
      <c r="C110" s="69"/>
      <c r="D110" s="11">
        <v>960</v>
      </c>
      <c r="E110" s="15">
        <f>SUM(E102:E109)</f>
        <v>125.00000000000001</v>
      </c>
      <c r="F110" s="15">
        <f>SUM(F102:F109)</f>
        <v>31.400000000000002</v>
      </c>
      <c r="G110" s="15">
        <f>SUM(G102:G109)</f>
        <v>31.899999999999995</v>
      </c>
      <c r="H110" s="15">
        <f>SUM(H102:H109)</f>
        <v>120.19999999999999</v>
      </c>
      <c r="I110" s="15">
        <f>SUM(I102:I109)</f>
        <v>918.23</v>
      </c>
    </row>
    <row r="111" spans="1:9" ht="10.5" customHeight="1">
      <c r="A111" s="70" t="s">
        <v>19</v>
      </c>
      <c r="B111" s="70"/>
      <c r="C111" s="70"/>
      <c r="D111" s="71"/>
      <c r="E111" s="16">
        <f>E110</f>
        <v>125.00000000000001</v>
      </c>
      <c r="F111" s="16">
        <f t="shared" ref="F111:I111" si="18">F110</f>
        <v>31.400000000000002</v>
      </c>
      <c r="G111" s="16">
        <f t="shared" si="18"/>
        <v>31.899999999999995</v>
      </c>
      <c r="H111" s="16">
        <f t="shared" si="18"/>
        <v>120.19999999999999</v>
      </c>
      <c r="I111" s="16">
        <f t="shared" si="18"/>
        <v>918.23</v>
      </c>
    </row>
    <row r="112" spans="1:9">
      <c r="A112" s="72" t="s">
        <v>53</v>
      </c>
      <c r="B112" s="73"/>
      <c r="C112" s="73"/>
      <c r="D112" s="73"/>
      <c r="E112" s="16">
        <f>125-E110</f>
        <v>0</v>
      </c>
      <c r="F112" s="17">
        <v>1</v>
      </c>
      <c r="G112" s="17">
        <v>1</v>
      </c>
      <c r="H112" s="17">
        <v>4</v>
      </c>
      <c r="I112" s="16"/>
    </row>
    <row r="113" spans="1:9">
      <c r="A113" s="74" t="s">
        <v>78</v>
      </c>
      <c r="B113" s="74"/>
      <c r="C113" s="74"/>
      <c r="D113" s="74" t="s">
        <v>55</v>
      </c>
      <c r="E113" s="74"/>
      <c r="F113" s="74"/>
      <c r="G113" s="12"/>
      <c r="H113" s="12"/>
      <c r="I113" s="12"/>
    </row>
    <row r="114" spans="1:9">
      <c r="A114" s="74" t="s">
        <v>0</v>
      </c>
      <c r="B114" s="74"/>
      <c r="C114" s="74"/>
      <c r="D114" s="74" t="s">
        <v>75</v>
      </c>
      <c r="E114" s="74"/>
      <c r="F114" s="74"/>
      <c r="G114" s="12"/>
      <c r="H114" s="12"/>
      <c r="I114" s="12"/>
    </row>
    <row r="115" spans="1:9">
      <c r="A115" s="75" t="s">
        <v>2</v>
      </c>
      <c r="B115" s="75"/>
      <c r="C115" s="75"/>
      <c r="D115" s="75" t="s">
        <v>51</v>
      </c>
      <c r="E115" s="75"/>
      <c r="F115" s="75"/>
      <c r="G115" s="12"/>
      <c r="H115" s="12"/>
      <c r="I115" s="12"/>
    </row>
    <row r="116" spans="1:9">
      <c r="A116" s="76" t="s">
        <v>3</v>
      </c>
      <c r="B116" s="65" t="s">
        <v>4</v>
      </c>
      <c r="C116" s="76" t="s">
        <v>5</v>
      </c>
      <c r="D116" s="76" t="s">
        <v>6</v>
      </c>
      <c r="E116" s="76" t="s">
        <v>61</v>
      </c>
      <c r="F116" s="76" t="s">
        <v>7</v>
      </c>
      <c r="G116" s="76"/>
      <c r="H116" s="76"/>
      <c r="I116" s="65" t="s">
        <v>8</v>
      </c>
    </row>
    <row r="117" spans="1:9" ht="18">
      <c r="A117" s="76"/>
      <c r="B117" s="65"/>
      <c r="C117" s="76"/>
      <c r="D117" s="76"/>
      <c r="E117" s="76"/>
      <c r="F117" s="19" t="s">
        <v>9</v>
      </c>
      <c r="G117" s="19" t="s">
        <v>10</v>
      </c>
      <c r="H117" s="19" t="s">
        <v>11</v>
      </c>
      <c r="I117" s="65"/>
    </row>
    <row r="118" spans="1:9" ht="11.25" customHeight="1">
      <c r="A118" s="66" t="s">
        <v>62</v>
      </c>
      <c r="B118" s="67"/>
      <c r="C118" s="67"/>
      <c r="D118" s="67"/>
      <c r="E118" s="67"/>
      <c r="F118" s="67"/>
      <c r="G118" s="67"/>
      <c r="H118" s="67"/>
      <c r="I118" s="67"/>
    </row>
    <row r="119" spans="1:9">
      <c r="A119" s="1">
        <v>2008</v>
      </c>
      <c r="B119" s="1">
        <v>1</v>
      </c>
      <c r="C119" s="5" t="s">
        <v>42</v>
      </c>
      <c r="D119" s="1">
        <v>60</v>
      </c>
      <c r="E119" s="20">
        <v>14.15</v>
      </c>
      <c r="F119" s="2">
        <v>0.5</v>
      </c>
      <c r="G119" s="2">
        <v>0.1</v>
      </c>
      <c r="H119" s="2">
        <v>1.5</v>
      </c>
      <c r="I119" s="3">
        <f t="shared" ref="I119:I125" si="19">F119*4.1+G119*9.3+H119*4.1</f>
        <v>9.129999999999999</v>
      </c>
    </row>
    <row r="120" spans="1:9" ht="22.5">
      <c r="A120" s="6">
        <v>2011</v>
      </c>
      <c r="B120" s="6">
        <v>82</v>
      </c>
      <c r="C120" s="7" t="s">
        <v>27</v>
      </c>
      <c r="D120" s="6">
        <v>250</v>
      </c>
      <c r="E120" s="13">
        <v>24.11</v>
      </c>
      <c r="F120" s="14">
        <v>5</v>
      </c>
      <c r="G120" s="14">
        <v>9</v>
      </c>
      <c r="H120" s="14">
        <v>12.8</v>
      </c>
      <c r="I120" s="14">
        <f t="shared" si="19"/>
        <v>156.68</v>
      </c>
    </row>
    <row r="121" spans="1:9">
      <c r="A121" s="6">
        <v>2008</v>
      </c>
      <c r="B121" s="6">
        <v>323</v>
      </c>
      <c r="C121" s="7" t="s">
        <v>70</v>
      </c>
      <c r="D121" s="9">
        <v>150</v>
      </c>
      <c r="E121" s="13">
        <v>10.57</v>
      </c>
      <c r="F121" s="14">
        <v>8.4</v>
      </c>
      <c r="G121" s="14">
        <v>4.2</v>
      </c>
      <c r="H121" s="14">
        <v>38.200000000000003</v>
      </c>
      <c r="I121" s="14">
        <f t="shared" si="19"/>
        <v>230.12</v>
      </c>
    </row>
    <row r="122" spans="1:9">
      <c r="A122" s="6">
        <v>2011</v>
      </c>
      <c r="B122" s="6">
        <v>255</v>
      </c>
      <c r="C122" s="7" t="s">
        <v>28</v>
      </c>
      <c r="D122" s="6">
        <v>100</v>
      </c>
      <c r="E122" s="13">
        <v>35.97</v>
      </c>
      <c r="F122" s="14">
        <v>8.6999999999999993</v>
      </c>
      <c r="G122" s="14">
        <v>11</v>
      </c>
      <c r="H122" s="14">
        <v>8.6999999999999993</v>
      </c>
      <c r="I122" s="14">
        <f t="shared" si="19"/>
        <v>173.64</v>
      </c>
    </row>
    <row r="123" spans="1:9">
      <c r="A123" s="6">
        <v>2011</v>
      </c>
      <c r="B123" s="6"/>
      <c r="C123" s="7" t="s">
        <v>58</v>
      </c>
      <c r="D123" s="6">
        <v>200</v>
      </c>
      <c r="E123" s="13">
        <v>25</v>
      </c>
      <c r="F123" s="14">
        <v>0</v>
      </c>
      <c r="G123" s="14">
        <v>0</v>
      </c>
      <c r="H123" s="14">
        <v>9.6999999999999993</v>
      </c>
      <c r="I123" s="14">
        <f t="shared" si="19"/>
        <v>39.769999999999996</v>
      </c>
    </row>
    <row r="124" spans="1:9">
      <c r="A124" s="6">
        <v>2008</v>
      </c>
      <c r="B124" s="9"/>
      <c r="C124" s="7" t="s">
        <v>16</v>
      </c>
      <c r="D124" s="10">
        <v>40</v>
      </c>
      <c r="E124" s="13">
        <v>3</v>
      </c>
      <c r="F124" s="14">
        <v>2.7</v>
      </c>
      <c r="G124" s="14">
        <v>0.4</v>
      </c>
      <c r="H124" s="14">
        <v>17</v>
      </c>
      <c r="I124" s="14">
        <f t="shared" si="19"/>
        <v>84.49</v>
      </c>
    </row>
    <row r="125" spans="1:9">
      <c r="A125" s="6">
        <v>2008</v>
      </c>
      <c r="B125" s="9"/>
      <c r="C125" s="7" t="s">
        <v>29</v>
      </c>
      <c r="D125" s="10">
        <v>120</v>
      </c>
      <c r="E125" s="13">
        <v>12.2</v>
      </c>
      <c r="F125" s="14">
        <v>0.8</v>
      </c>
      <c r="G125" s="14">
        <v>0.8</v>
      </c>
      <c r="H125" s="14">
        <v>19.600000000000001</v>
      </c>
      <c r="I125" s="14">
        <f t="shared" si="19"/>
        <v>91.08</v>
      </c>
    </row>
    <row r="126" spans="1:9" ht="12" customHeight="1">
      <c r="A126" s="68" t="s">
        <v>18</v>
      </c>
      <c r="B126" s="69"/>
      <c r="C126" s="69"/>
      <c r="D126" s="11">
        <f>SUM(D119:D125)</f>
        <v>920</v>
      </c>
      <c r="E126" s="15">
        <f>SUM(E118:E125)</f>
        <v>125</v>
      </c>
      <c r="F126" s="15">
        <f t="shared" ref="F126:I126" si="20">SUM(F118:F125)</f>
        <v>26.1</v>
      </c>
      <c r="G126" s="15">
        <f t="shared" si="20"/>
        <v>25.5</v>
      </c>
      <c r="H126" s="15">
        <f t="shared" si="20"/>
        <v>107.5</v>
      </c>
      <c r="I126" s="15">
        <f t="shared" si="20"/>
        <v>784.91</v>
      </c>
    </row>
    <row r="127" spans="1:9" ht="10.5" customHeight="1">
      <c r="A127" s="70" t="s">
        <v>19</v>
      </c>
      <c r="B127" s="70"/>
      <c r="C127" s="70"/>
      <c r="D127" s="71"/>
      <c r="E127" s="16">
        <f>E126</f>
        <v>125</v>
      </c>
      <c r="F127" s="16">
        <f t="shared" ref="F127:I127" si="21">F126</f>
        <v>26.1</v>
      </c>
      <c r="G127" s="16">
        <f t="shared" si="21"/>
        <v>25.5</v>
      </c>
      <c r="H127" s="16">
        <f t="shared" si="21"/>
        <v>107.5</v>
      </c>
      <c r="I127" s="16">
        <f t="shared" si="21"/>
        <v>784.91</v>
      </c>
    </row>
    <row r="128" spans="1:9">
      <c r="A128" s="72" t="s">
        <v>53</v>
      </c>
      <c r="B128" s="73"/>
      <c r="C128" s="73"/>
      <c r="D128" s="73"/>
      <c r="E128" s="16">
        <f>125-E126</f>
        <v>0</v>
      </c>
      <c r="F128" s="17">
        <v>1</v>
      </c>
      <c r="G128" s="17">
        <v>1</v>
      </c>
      <c r="H128" s="17">
        <v>4</v>
      </c>
      <c r="I128" s="16"/>
    </row>
    <row r="129" spans="1:9">
      <c r="A129" s="74" t="s">
        <v>79</v>
      </c>
      <c r="B129" s="74"/>
      <c r="C129" s="74"/>
      <c r="D129" s="74" t="s">
        <v>22</v>
      </c>
      <c r="E129" s="74"/>
      <c r="F129" s="74"/>
      <c r="G129" s="12"/>
      <c r="H129" s="12"/>
      <c r="I129" s="12"/>
    </row>
    <row r="130" spans="1:9">
      <c r="A130" s="74" t="s">
        <v>0</v>
      </c>
      <c r="B130" s="74"/>
      <c r="C130" s="74"/>
      <c r="D130" s="74" t="s">
        <v>75</v>
      </c>
      <c r="E130" s="74"/>
      <c r="F130" s="74"/>
      <c r="G130" s="12"/>
      <c r="H130" s="12"/>
      <c r="I130" s="12"/>
    </row>
    <row r="131" spans="1:9">
      <c r="A131" s="75" t="s">
        <v>2</v>
      </c>
      <c r="B131" s="75"/>
      <c r="C131" s="75"/>
      <c r="D131" s="75" t="s">
        <v>51</v>
      </c>
      <c r="E131" s="75"/>
      <c r="F131" s="75"/>
      <c r="G131" s="12"/>
      <c r="H131" s="12"/>
      <c r="I131" s="12"/>
    </row>
    <row r="132" spans="1:9">
      <c r="A132" s="76" t="s">
        <v>3</v>
      </c>
      <c r="B132" s="65" t="s">
        <v>4</v>
      </c>
      <c r="C132" s="76" t="s">
        <v>5</v>
      </c>
      <c r="D132" s="76" t="s">
        <v>6</v>
      </c>
      <c r="E132" s="76" t="s">
        <v>61</v>
      </c>
      <c r="F132" s="76" t="s">
        <v>7</v>
      </c>
      <c r="G132" s="76"/>
      <c r="H132" s="76"/>
      <c r="I132" s="65" t="s">
        <v>8</v>
      </c>
    </row>
    <row r="133" spans="1:9" ht="18">
      <c r="A133" s="76"/>
      <c r="B133" s="65"/>
      <c r="C133" s="76"/>
      <c r="D133" s="76"/>
      <c r="E133" s="76"/>
      <c r="F133" s="19" t="s">
        <v>9</v>
      </c>
      <c r="G133" s="19" t="s">
        <v>10</v>
      </c>
      <c r="H133" s="19" t="s">
        <v>11</v>
      </c>
      <c r="I133" s="65"/>
    </row>
    <row r="134" spans="1:9" ht="11.25" customHeight="1">
      <c r="A134" s="66" t="s">
        <v>62</v>
      </c>
      <c r="B134" s="67"/>
      <c r="C134" s="67"/>
      <c r="D134" s="67"/>
      <c r="E134" s="67"/>
      <c r="F134" s="67"/>
      <c r="G134" s="67"/>
      <c r="H134" s="67"/>
      <c r="I134" s="67"/>
    </row>
    <row r="135" spans="1:9">
      <c r="A135" s="1">
        <v>2008</v>
      </c>
      <c r="B135" s="1">
        <v>3</v>
      </c>
      <c r="C135" s="5" t="s">
        <v>57</v>
      </c>
      <c r="D135" s="1">
        <v>60</v>
      </c>
      <c r="E135" s="20">
        <v>13.95</v>
      </c>
      <c r="F135" s="2">
        <v>0.7</v>
      </c>
      <c r="G135" s="2">
        <v>0.1</v>
      </c>
      <c r="H135" s="2">
        <v>2.2999999999999998</v>
      </c>
      <c r="I135" s="3">
        <f t="shared" ref="I135:I141" si="22">F135*4.1+G135*9.3+H135*4.1</f>
        <v>13.229999999999997</v>
      </c>
    </row>
    <row r="136" spans="1:9" ht="22.5">
      <c r="A136" s="6">
        <v>2011</v>
      </c>
      <c r="B136" s="6">
        <v>101</v>
      </c>
      <c r="C136" s="7" t="s">
        <v>80</v>
      </c>
      <c r="D136" s="6">
        <v>250</v>
      </c>
      <c r="E136" s="13">
        <v>10.9</v>
      </c>
      <c r="F136" s="14">
        <v>5.5</v>
      </c>
      <c r="G136" s="14">
        <v>5.3</v>
      </c>
      <c r="H136" s="14">
        <v>29.8</v>
      </c>
      <c r="I136" s="14">
        <f t="shared" si="22"/>
        <v>194.01999999999998</v>
      </c>
    </row>
    <row r="137" spans="1:9" ht="22.5">
      <c r="A137" s="6">
        <v>2008</v>
      </c>
      <c r="B137" s="6">
        <v>346</v>
      </c>
      <c r="C137" s="7" t="s">
        <v>37</v>
      </c>
      <c r="D137" s="6">
        <v>150</v>
      </c>
      <c r="E137" s="13">
        <v>29.49</v>
      </c>
      <c r="F137" s="14">
        <v>3.5</v>
      </c>
      <c r="G137" s="14">
        <v>3.1</v>
      </c>
      <c r="H137" s="14">
        <v>34.5</v>
      </c>
      <c r="I137" s="14">
        <f t="shared" si="22"/>
        <v>184.63</v>
      </c>
    </row>
    <row r="138" spans="1:9" ht="22.5">
      <c r="A138" s="6">
        <v>2011</v>
      </c>
      <c r="B138" s="6">
        <v>278</v>
      </c>
      <c r="C138" s="7" t="s">
        <v>38</v>
      </c>
      <c r="D138" s="9" t="s">
        <v>39</v>
      </c>
      <c r="E138" s="13">
        <v>30.49</v>
      </c>
      <c r="F138" s="14">
        <v>11.9</v>
      </c>
      <c r="G138" s="14">
        <v>11.6</v>
      </c>
      <c r="H138" s="14">
        <v>21.8</v>
      </c>
      <c r="I138" s="14">
        <f t="shared" si="22"/>
        <v>246.05</v>
      </c>
    </row>
    <row r="139" spans="1:9">
      <c r="A139" s="6">
        <v>2011</v>
      </c>
      <c r="B139" s="6"/>
      <c r="C139" s="7" t="s">
        <v>58</v>
      </c>
      <c r="D139" s="6">
        <v>200</v>
      </c>
      <c r="E139" s="13">
        <v>25</v>
      </c>
      <c r="F139" s="14">
        <v>0</v>
      </c>
      <c r="G139" s="14">
        <v>0</v>
      </c>
      <c r="H139" s="14">
        <v>9.6999999999999993</v>
      </c>
      <c r="I139" s="14">
        <f t="shared" si="22"/>
        <v>39.769999999999996</v>
      </c>
    </row>
    <row r="140" spans="1:9">
      <c r="A140" s="6"/>
      <c r="B140" s="6"/>
      <c r="C140" s="7" t="s">
        <v>30</v>
      </c>
      <c r="D140" s="10">
        <v>50</v>
      </c>
      <c r="E140" s="13">
        <v>13.67</v>
      </c>
      <c r="F140" s="14">
        <v>3</v>
      </c>
      <c r="G140" s="14">
        <v>3.4</v>
      </c>
      <c r="H140" s="14">
        <v>17.2</v>
      </c>
      <c r="I140" s="14">
        <f>F140*4.1+G140*9.3+H140*4.1</f>
        <v>114.44</v>
      </c>
    </row>
    <row r="141" spans="1:9">
      <c r="A141" s="6">
        <v>2008</v>
      </c>
      <c r="B141" s="9"/>
      <c r="C141" s="7" t="s">
        <v>16</v>
      </c>
      <c r="D141" s="10">
        <v>20</v>
      </c>
      <c r="E141" s="13">
        <v>1.5</v>
      </c>
      <c r="F141" s="14">
        <v>1.3</v>
      </c>
      <c r="G141" s="14">
        <v>0.2</v>
      </c>
      <c r="H141" s="14">
        <v>8.5</v>
      </c>
      <c r="I141" s="14">
        <f t="shared" si="22"/>
        <v>42.039999999999992</v>
      </c>
    </row>
    <row r="142" spans="1:9">
      <c r="A142" s="68" t="s">
        <v>18</v>
      </c>
      <c r="B142" s="69"/>
      <c r="C142" s="69"/>
      <c r="D142" s="11">
        <v>850</v>
      </c>
      <c r="E142" s="15">
        <f>SUM(E134:E141)</f>
        <v>125</v>
      </c>
      <c r="F142" s="15">
        <f>SUM(F134:F141)</f>
        <v>25.900000000000002</v>
      </c>
      <c r="G142" s="15">
        <f>SUM(G134:G141)</f>
        <v>23.7</v>
      </c>
      <c r="H142" s="15">
        <f>SUM(H134:H141)</f>
        <v>123.8</v>
      </c>
      <c r="I142" s="15">
        <f>SUM(I134:I141)</f>
        <v>834.18000000000006</v>
      </c>
    </row>
    <row r="143" spans="1:9">
      <c r="A143" s="70" t="s">
        <v>19</v>
      </c>
      <c r="B143" s="70"/>
      <c r="C143" s="70"/>
      <c r="D143" s="71"/>
      <c r="E143" s="16">
        <f>E142</f>
        <v>125</v>
      </c>
      <c r="F143" s="16">
        <f t="shared" ref="F143:I143" si="23">F142</f>
        <v>25.900000000000002</v>
      </c>
      <c r="G143" s="16">
        <f t="shared" si="23"/>
        <v>23.7</v>
      </c>
      <c r="H143" s="16">
        <f t="shared" si="23"/>
        <v>123.8</v>
      </c>
      <c r="I143" s="16">
        <f t="shared" si="23"/>
        <v>834.18000000000006</v>
      </c>
    </row>
    <row r="144" spans="1:9">
      <c r="A144" s="72" t="s">
        <v>53</v>
      </c>
      <c r="B144" s="73"/>
      <c r="C144" s="73"/>
      <c r="D144" s="73"/>
      <c r="E144" s="16">
        <f>125-E142</f>
        <v>0</v>
      </c>
      <c r="F144" s="17">
        <v>1</v>
      </c>
      <c r="G144" s="17">
        <v>1</v>
      </c>
      <c r="H144" s="17">
        <v>4</v>
      </c>
      <c r="I144" s="16"/>
    </row>
    <row r="145" spans="1:9">
      <c r="A145" s="74" t="s">
        <v>81</v>
      </c>
      <c r="B145" s="74"/>
      <c r="C145" s="74"/>
      <c r="D145" s="74" t="s">
        <v>69</v>
      </c>
      <c r="E145" s="74"/>
      <c r="F145" s="74"/>
      <c r="G145" s="12"/>
      <c r="H145" s="12"/>
      <c r="I145" s="12"/>
    </row>
    <row r="146" spans="1:9">
      <c r="A146" s="74" t="s">
        <v>0</v>
      </c>
      <c r="B146" s="74"/>
      <c r="C146" s="74"/>
      <c r="D146" s="74" t="s">
        <v>75</v>
      </c>
      <c r="E146" s="74"/>
      <c r="F146" s="74"/>
      <c r="G146" s="12"/>
      <c r="H146" s="12"/>
      <c r="I146" s="12"/>
    </row>
    <row r="147" spans="1:9">
      <c r="A147" s="75" t="s">
        <v>2</v>
      </c>
      <c r="B147" s="75"/>
      <c r="C147" s="75"/>
      <c r="D147" s="75" t="s">
        <v>51</v>
      </c>
      <c r="E147" s="75"/>
      <c r="F147" s="75"/>
      <c r="G147" s="12"/>
      <c r="H147" s="12"/>
      <c r="I147" s="12"/>
    </row>
    <row r="148" spans="1:9">
      <c r="A148" s="76" t="s">
        <v>3</v>
      </c>
      <c r="B148" s="65" t="s">
        <v>4</v>
      </c>
      <c r="C148" s="76" t="s">
        <v>5</v>
      </c>
      <c r="D148" s="76" t="s">
        <v>6</v>
      </c>
      <c r="E148" s="76" t="s">
        <v>61</v>
      </c>
      <c r="F148" s="76" t="s">
        <v>7</v>
      </c>
      <c r="G148" s="76"/>
      <c r="H148" s="76"/>
      <c r="I148" s="65" t="s">
        <v>8</v>
      </c>
    </row>
    <row r="149" spans="1:9" ht="18">
      <c r="A149" s="76"/>
      <c r="B149" s="65"/>
      <c r="C149" s="76"/>
      <c r="D149" s="76"/>
      <c r="E149" s="76"/>
      <c r="F149" s="19" t="s">
        <v>9</v>
      </c>
      <c r="G149" s="19" t="s">
        <v>10</v>
      </c>
      <c r="H149" s="19" t="s">
        <v>11</v>
      </c>
      <c r="I149" s="65"/>
    </row>
    <row r="150" spans="1:9">
      <c r="A150" s="66" t="s">
        <v>62</v>
      </c>
      <c r="B150" s="67"/>
      <c r="C150" s="67"/>
      <c r="D150" s="67"/>
      <c r="E150" s="67"/>
      <c r="F150" s="67"/>
      <c r="G150" s="67"/>
      <c r="H150" s="67"/>
      <c r="I150" s="67"/>
    </row>
    <row r="151" spans="1:9">
      <c r="A151" s="6">
        <v>2008</v>
      </c>
      <c r="B151" s="6">
        <v>2</v>
      </c>
      <c r="C151" s="7" t="s">
        <v>48</v>
      </c>
      <c r="D151" s="6">
        <v>60</v>
      </c>
      <c r="E151" s="13">
        <v>12</v>
      </c>
      <c r="F151" s="14">
        <v>0.5</v>
      </c>
      <c r="G151" s="14">
        <v>0.1</v>
      </c>
      <c r="H151" s="14">
        <v>1</v>
      </c>
      <c r="I151" s="14">
        <f t="shared" ref="I151:I158" si="24">F151*4.1+G151*9.3+H151*4.1</f>
        <v>7.08</v>
      </c>
    </row>
    <row r="152" spans="1:9" ht="22.5">
      <c r="A152" s="6">
        <v>2011</v>
      </c>
      <c r="B152" s="6">
        <v>99</v>
      </c>
      <c r="C152" s="7" t="s">
        <v>82</v>
      </c>
      <c r="D152" s="6">
        <v>250</v>
      </c>
      <c r="E152" s="13">
        <v>19.850000000000001</v>
      </c>
      <c r="F152" s="14">
        <v>4.9000000000000004</v>
      </c>
      <c r="G152" s="14">
        <v>14.7</v>
      </c>
      <c r="H152" s="14">
        <v>21.4</v>
      </c>
      <c r="I152" s="14">
        <f t="shared" si="24"/>
        <v>244.54</v>
      </c>
    </row>
    <row r="153" spans="1:9" ht="22.5">
      <c r="A153" s="6">
        <v>2011</v>
      </c>
      <c r="B153" s="6">
        <v>295</v>
      </c>
      <c r="C153" s="7" t="s">
        <v>14</v>
      </c>
      <c r="D153" s="6">
        <v>100</v>
      </c>
      <c r="E153" s="13">
        <v>32.369999999999997</v>
      </c>
      <c r="F153" s="14">
        <v>12.7</v>
      </c>
      <c r="G153" s="14">
        <v>6.1</v>
      </c>
      <c r="H153" s="14">
        <v>11.4</v>
      </c>
      <c r="I153" s="14">
        <f t="shared" si="24"/>
        <v>155.54</v>
      </c>
    </row>
    <row r="154" spans="1:9" ht="22.5">
      <c r="A154" s="6">
        <v>2011</v>
      </c>
      <c r="B154" s="6">
        <v>309</v>
      </c>
      <c r="C154" s="7" t="s">
        <v>32</v>
      </c>
      <c r="D154" s="6">
        <v>150</v>
      </c>
      <c r="E154" s="13">
        <v>7.49</v>
      </c>
      <c r="F154" s="14">
        <v>3.6</v>
      </c>
      <c r="G154" s="14">
        <v>2.9</v>
      </c>
      <c r="H154" s="14">
        <v>37.700000000000003</v>
      </c>
      <c r="I154" s="14">
        <f t="shared" si="24"/>
        <v>196.3</v>
      </c>
    </row>
    <row r="155" spans="1:9">
      <c r="A155" s="6">
        <v>2008</v>
      </c>
      <c r="B155" s="6">
        <v>438</v>
      </c>
      <c r="C155" s="7" t="s">
        <v>34</v>
      </c>
      <c r="D155" s="6">
        <v>200</v>
      </c>
      <c r="E155" s="13">
        <v>3.83</v>
      </c>
      <c r="F155" s="14">
        <v>0.1</v>
      </c>
      <c r="G155" s="14">
        <v>0.1</v>
      </c>
      <c r="H155" s="14">
        <v>13.1</v>
      </c>
      <c r="I155" s="14">
        <f t="shared" si="24"/>
        <v>55.05</v>
      </c>
    </row>
    <row r="156" spans="1:9">
      <c r="A156" s="6">
        <v>2008</v>
      </c>
      <c r="B156" s="6"/>
      <c r="C156" s="7" t="s">
        <v>17</v>
      </c>
      <c r="D156" s="10">
        <v>110</v>
      </c>
      <c r="E156" s="13">
        <v>25</v>
      </c>
      <c r="F156" s="21">
        <v>2.2000000000000002</v>
      </c>
      <c r="G156" s="21">
        <v>1.7</v>
      </c>
      <c r="H156" s="21">
        <v>3.3</v>
      </c>
      <c r="I156" s="22">
        <f>F156*4.1+G156*9.3+H156*4.1</f>
        <v>38.36</v>
      </c>
    </row>
    <row r="157" spans="1:9">
      <c r="A157" s="6">
        <v>2008</v>
      </c>
      <c r="B157" s="6">
        <v>3</v>
      </c>
      <c r="C157" s="7" t="s">
        <v>26</v>
      </c>
      <c r="D157" s="8" t="s">
        <v>49</v>
      </c>
      <c r="E157" s="13">
        <v>21.46</v>
      </c>
      <c r="F157" s="14">
        <v>8.8000000000000007</v>
      </c>
      <c r="G157" s="14">
        <v>8.5</v>
      </c>
      <c r="H157" s="14">
        <v>20.6</v>
      </c>
      <c r="I157" s="14">
        <f>F157*4.1+G157*9.3+H157*4.1</f>
        <v>199.59</v>
      </c>
    </row>
    <row r="158" spans="1:9">
      <c r="A158" s="6">
        <v>2008</v>
      </c>
      <c r="B158" s="9"/>
      <c r="C158" s="7" t="s">
        <v>16</v>
      </c>
      <c r="D158" s="10">
        <v>40</v>
      </c>
      <c r="E158" s="13">
        <v>3</v>
      </c>
      <c r="F158" s="14">
        <v>2.7</v>
      </c>
      <c r="G158" s="14">
        <v>0.4</v>
      </c>
      <c r="H158" s="14">
        <v>17</v>
      </c>
      <c r="I158" s="14">
        <f t="shared" si="24"/>
        <v>84.49</v>
      </c>
    </row>
    <row r="159" spans="1:9">
      <c r="A159" s="68" t="s">
        <v>18</v>
      </c>
      <c r="B159" s="69"/>
      <c r="C159" s="69"/>
      <c r="D159" s="11">
        <v>975</v>
      </c>
      <c r="E159" s="15">
        <f>SUM(E151:E158)</f>
        <v>125</v>
      </c>
      <c r="F159" s="15">
        <f t="shared" ref="F159:I159" si="25">SUM(F151:F158)</f>
        <v>35.500000000000007</v>
      </c>
      <c r="G159" s="15">
        <f t="shared" si="25"/>
        <v>34.499999999999993</v>
      </c>
      <c r="H159" s="15">
        <f t="shared" si="25"/>
        <v>125.5</v>
      </c>
      <c r="I159" s="15">
        <f t="shared" si="25"/>
        <v>980.95</v>
      </c>
    </row>
    <row r="160" spans="1:9">
      <c r="A160" s="70" t="s">
        <v>19</v>
      </c>
      <c r="B160" s="70"/>
      <c r="C160" s="70"/>
      <c r="D160" s="71"/>
      <c r="E160" s="16">
        <f>E159</f>
        <v>125</v>
      </c>
      <c r="F160" s="16">
        <f t="shared" ref="F160:I160" si="26">F159</f>
        <v>35.500000000000007</v>
      </c>
      <c r="G160" s="16">
        <f t="shared" si="26"/>
        <v>34.499999999999993</v>
      </c>
      <c r="H160" s="16">
        <f t="shared" si="26"/>
        <v>125.5</v>
      </c>
      <c r="I160" s="16">
        <f t="shared" si="26"/>
        <v>980.95</v>
      </c>
    </row>
    <row r="161" spans="1:9">
      <c r="A161" s="72" t="s">
        <v>53</v>
      </c>
      <c r="B161" s="73"/>
      <c r="C161" s="73"/>
      <c r="D161" s="73"/>
      <c r="E161" s="16">
        <f>125-E159</f>
        <v>0</v>
      </c>
      <c r="F161" s="17">
        <v>1</v>
      </c>
      <c r="G161" s="17">
        <v>1</v>
      </c>
      <c r="H161" s="17">
        <v>4</v>
      </c>
      <c r="I161" s="16"/>
    </row>
    <row r="162" spans="1:9">
      <c r="A162" s="74" t="s">
        <v>83</v>
      </c>
      <c r="B162" s="74"/>
      <c r="C162" s="74"/>
      <c r="D162" s="74" t="s">
        <v>73</v>
      </c>
      <c r="E162" s="74"/>
      <c r="F162" s="74"/>
      <c r="G162" s="12"/>
      <c r="H162" s="12"/>
      <c r="I162" s="12"/>
    </row>
    <row r="163" spans="1:9">
      <c r="A163" s="74" t="s">
        <v>0</v>
      </c>
      <c r="B163" s="74"/>
      <c r="C163" s="74"/>
      <c r="D163" s="74" t="s">
        <v>75</v>
      </c>
      <c r="E163" s="74"/>
      <c r="F163" s="74"/>
      <c r="G163" s="12"/>
      <c r="H163" s="12"/>
      <c r="I163" s="12"/>
    </row>
    <row r="164" spans="1:9">
      <c r="A164" s="75" t="s">
        <v>2</v>
      </c>
      <c r="B164" s="75"/>
      <c r="C164" s="75"/>
      <c r="D164" s="75" t="s">
        <v>51</v>
      </c>
      <c r="E164" s="75"/>
      <c r="F164" s="75"/>
      <c r="G164" s="12"/>
      <c r="H164" s="12"/>
      <c r="I164" s="12"/>
    </row>
    <row r="165" spans="1:9">
      <c r="A165" s="76" t="s">
        <v>3</v>
      </c>
      <c r="B165" s="65" t="s">
        <v>4</v>
      </c>
      <c r="C165" s="76" t="s">
        <v>5</v>
      </c>
      <c r="D165" s="76" t="s">
        <v>6</v>
      </c>
      <c r="E165" s="76" t="s">
        <v>61</v>
      </c>
      <c r="F165" s="76" t="s">
        <v>7</v>
      </c>
      <c r="G165" s="76"/>
      <c r="H165" s="76"/>
      <c r="I165" s="65" t="s">
        <v>8</v>
      </c>
    </row>
    <row r="166" spans="1:9" ht="18">
      <c r="A166" s="76"/>
      <c r="B166" s="65"/>
      <c r="C166" s="76"/>
      <c r="D166" s="76"/>
      <c r="E166" s="76"/>
      <c r="F166" s="19" t="s">
        <v>9</v>
      </c>
      <c r="G166" s="19" t="s">
        <v>10</v>
      </c>
      <c r="H166" s="19" t="s">
        <v>11</v>
      </c>
      <c r="I166" s="65"/>
    </row>
    <row r="167" spans="1:9">
      <c r="A167" s="66" t="s">
        <v>62</v>
      </c>
      <c r="B167" s="67"/>
      <c r="C167" s="67"/>
      <c r="D167" s="67"/>
      <c r="E167" s="67"/>
      <c r="F167" s="67"/>
      <c r="G167" s="67"/>
      <c r="H167" s="67"/>
      <c r="I167" s="67"/>
    </row>
    <row r="168" spans="1:9">
      <c r="A168" s="6">
        <v>2011</v>
      </c>
      <c r="B168" s="6">
        <v>47</v>
      </c>
      <c r="C168" s="7" t="s">
        <v>23</v>
      </c>
      <c r="D168" s="6">
        <v>60</v>
      </c>
      <c r="E168" s="13">
        <v>7.95</v>
      </c>
      <c r="F168" s="14">
        <v>1</v>
      </c>
      <c r="G168" s="14">
        <v>1.9</v>
      </c>
      <c r="H168" s="14">
        <v>3.8</v>
      </c>
      <c r="I168" s="14">
        <f>F168*4.1+G168*9.3+H168*4.1</f>
        <v>37.35</v>
      </c>
    </row>
    <row r="169" spans="1:9" ht="22.5">
      <c r="A169" s="6">
        <v>2011</v>
      </c>
      <c r="B169" s="6">
        <v>96</v>
      </c>
      <c r="C169" s="7" t="s">
        <v>24</v>
      </c>
      <c r="D169" s="9" t="s">
        <v>40</v>
      </c>
      <c r="E169" s="13">
        <v>26.77</v>
      </c>
      <c r="F169" s="14">
        <v>5.4</v>
      </c>
      <c r="G169" s="14">
        <v>9.1999999999999993</v>
      </c>
      <c r="H169" s="14">
        <v>19.8</v>
      </c>
      <c r="I169" s="14">
        <f t="shared" ref="I169:I174" si="27">F169*4.1+G169*9.3+H169*4.1</f>
        <v>188.88</v>
      </c>
    </row>
    <row r="170" spans="1:9">
      <c r="A170" s="6">
        <v>2008</v>
      </c>
      <c r="B170" s="6">
        <v>239</v>
      </c>
      <c r="C170" s="7" t="s">
        <v>41</v>
      </c>
      <c r="D170" s="6">
        <v>100</v>
      </c>
      <c r="E170" s="13">
        <v>33.83</v>
      </c>
      <c r="F170" s="14">
        <v>12.8</v>
      </c>
      <c r="G170" s="14">
        <v>12.6</v>
      </c>
      <c r="H170" s="14">
        <v>14.9</v>
      </c>
      <c r="I170" s="14">
        <f t="shared" si="27"/>
        <v>230.75</v>
      </c>
    </row>
    <row r="171" spans="1:9">
      <c r="A171" s="6">
        <v>2011</v>
      </c>
      <c r="B171" s="6">
        <v>312</v>
      </c>
      <c r="C171" s="7" t="s">
        <v>66</v>
      </c>
      <c r="D171" s="6">
        <v>150</v>
      </c>
      <c r="E171" s="13">
        <v>17.21</v>
      </c>
      <c r="F171" s="14">
        <v>2.9</v>
      </c>
      <c r="G171" s="14">
        <v>2.9</v>
      </c>
      <c r="H171" s="14">
        <v>32.200000000000003</v>
      </c>
      <c r="I171" s="14">
        <f t="shared" si="27"/>
        <v>170.88</v>
      </c>
    </row>
    <row r="172" spans="1:9">
      <c r="A172" s="6">
        <v>2011</v>
      </c>
      <c r="B172" s="6"/>
      <c r="C172" s="7" t="s">
        <v>58</v>
      </c>
      <c r="D172" s="6">
        <v>200</v>
      </c>
      <c r="E172" s="13">
        <v>25</v>
      </c>
      <c r="F172" s="14">
        <v>0</v>
      </c>
      <c r="G172" s="14">
        <v>0</v>
      </c>
      <c r="H172" s="14">
        <v>9.6999999999999993</v>
      </c>
      <c r="I172" s="14">
        <f t="shared" si="27"/>
        <v>39.769999999999996</v>
      </c>
    </row>
    <row r="173" spans="1:9">
      <c r="A173" s="6">
        <v>2008</v>
      </c>
      <c r="B173" s="9"/>
      <c r="C173" s="7" t="s">
        <v>29</v>
      </c>
      <c r="D173" s="10">
        <v>100</v>
      </c>
      <c r="E173" s="13">
        <v>11.24</v>
      </c>
      <c r="F173" s="14">
        <v>0.4</v>
      </c>
      <c r="G173" s="14">
        <v>0.4</v>
      </c>
      <c r="H173" s="14">
        <v>9.8000000000000007</v>
      </c>
      <c r="I173" s="14">
        <f t="shared" si="27"/>
        <v>45.54</v>
      </c>
    </row>
    <row r="174" spans="1:9">
      <c r="A174" s="6">
        <v>2008</v>
      </c>
      <c r="B174" s="9"/>
      <c r="C174" s="7" t="s">
        <v>16</v>
      </c>
      <c r="D174" s="10">
        <v>40</v>
      </c>
      <c r="E174" s="13">
        <v>3</v>
      </c>
      <c r="F174" s="14">
        <v>2.7</v>
      </c>
      <c r="G174" s="14">
        <v>0.4</v>
      </c>
      <c r="H174" s="14">
        <v>17</v>
      </c>
      <c r="I174" s="14">
        <f t="shared" si="27"/>
        <v>84.49</v>
      </c>
    </row>
    <row r="175" spans="1:9">
      <c r="A175" s="68" t="s">
        <v>18</v>
      </c>
      <c r="B175" s="69"/>
      <c r="C175" s="69"/>
      <c r="D175" s="11">
        <v>910</v>
      </c>
      <c r="E175" s="15">
        <f>SUM(E166:E174)</f>
        <v>124.99999999999999</v>
      </c>
      <c r="F175" s="15">
        <f t="shared" ref="F175:I175" si="28">SUM(F166:F174)</f>
        <v>25.2</v>
      </c>
      <c r="G175" s="15">
        <f t="shared" si="28"/>
        <v>27.399999999999995</v>
      </c>
      <c r="H175" s="15">
        <f t="shared" si="28"/>
        <v>107.2</v>
      </c>
      <c r="I175" s="15">
        <f t="shared" si="28"/>
        <v>797.66</v>
      </c>
    </row>
    <row r="176" spans="1:9">
      <c r="A176" s="70" t="s">
        <v>19</v>
      </c>
      <c r="B176" s="70"/>
      <c r="C176" s="70"/>
      <c r="D176" s="71"/>
      <c r="E176" s="16">
        <f>E175</f>
        <v>124.99999999999999</v>
      </c>
      <c r="F176" s="16">
        <f t="shared" ref="F176:I176" si="29">F175</f>
        <v>25.2</v>
      </c>
      <c r="G176" s="16">
        <f t="shared" si="29"/>
        <v>27.399999999999995</v>
      </c>
      <c r="H176" s="16">
        <f t="shared" si="29"/>
        <v>107.2</v>
      </c>
      <c r="I176" s="16">
        <f t="shared" si="29"/>
        <v>797.66</v>
      </c>
    </row>
    <row r="177" spans="1:21">
      <c r="A177" s="72" t="s">
        <v>53</v>
      </c>
      <c r="B177" s="73"/>
      <c r="C177" s="73"/>
      <c r="D177" s="73"/>
      <c r="E177" s="16">
        <f>125-E175</f>
        <v>0</v>
      </c>
      <c r="F177" s="17">
        <v>1</v>
      </c>
      <c r="G177" s="17">
        <v>1</v>
      </c>
      <c r="H177" s="17">
        <v>4</v>
      </c>
      <c r="I177" s="16"/>
    </row>
    <row r="179" spans="1:21">
      <c r="A179" s="49" t="s">
        <v>86</v>
      </c>
      <c r="B179" s="49"/>
      <c r="C179" s="49"/>
      <c r="D179" s="49"/>
      <c r="E179" s="49"/>
      <c r="F179" s="49"/>
      <c r="G179" s="49"/>
      <c r="H179" s="49"/>
      <c r="I179" s="49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ht="15" customHeight="1">
      <c r="A180" s="50" t="s">
        <v>45</v>
      </c>
      <c r="B180" s="51"/>
      <c r="C180" s="52"/>
      <c r="D180" s="59" t="s">
        <v>7</v>
      </c>
      <c r="E180" s="60"/>
      <c r="F180" s="60"/>
      <c r="G180" s="60"/>
      <c r="H180" s="60"/>
      <c r="I180" s="60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</row>
    <row r="181" spans="1:21" ht="15" customHeight="1">
      <c r="A181" s="53"/>
      <c r="B181" s="54"/>
      <c r="C181" s="55"/>
      <c r="D181" s="61" t="s">
        <v>85</v>
      </c>
      <c r="E181" s="61"/>
      <c r="F181" s="61" t="s">
        <v>10</v>
      </c>
      <c r="G181" s="61" t="s">
        <v>11</v>
      </c>
      <c r="H181" s="63" t="s">
        <v>46</v>
      </c>
      <c r="I181" s="63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21">
      <c r="A182" s="56"/>
      <c r="B182" s="57"/>
      <c r="C182" s="58"/>
      <c r="D182" s="62"/>
      <c r="E182" s="62"/>
      <c r="F182" s="62"/>
      <c r="G182" s="62"/>
      <c r="H182" s="63"/>
      <c r="I182" s="63"/>
    </row>
    <row r="183" spans="1:21">
      <c r="A183" s="36" t="s">
        <v>43</v>
      </c>
      <c r="B183" s="37"/>
      <c r="C183" s="38"/>
      <c r="D183" s="23">
        <f>F175+F159+F142+F126+F110</f>
        <v>144.10000000000002</v>
      </c>
      <c r="E183" s="24"/>
      <c r="F183" s="25">
        <f>G176+G160+G143+G127+G111</f>
        <v>143</v>
      </c>
      <c r="G183" s="29">
        <f>H176+H160+H143+H127+H111</f>
        <v>584.20000000000005</v>
      </c>
      <c r="H183" s="39">
        <f>I176+I160+I143+I127+I111</f>
        <v>4315.93</v>
      </c>
      <c r="I183" s="39"/>
    </row>
    <row r="184" spans="1:21" ht="15" customHeight="1">
      <c r="A184" s="40" t="s">
        <v>44</v>
      </c>
      <c r="B184" s="41"/>
      <c r="C184" s="42"/>
      <c r="D184" s="24">
        <f>D183/5</f>
        <v>28.820000000000004</v>
      </c>
      <c r="E184" s="24"/>
      <c r="F184" s="24">
        <f t="shared" ref="F184" si="30">F183/5</f>
        <v>28.6</v>
      </c>
      <c r="G184" s="30">
        <f>G183/5</f>
        <v>116.84</v>
      </c>
      <c r="H184" s="48">
        <f>H183/5</f>
        <v>863.18600000000004</v>
      </c>
      <c r="I184" s="48"/>
    </row>
    <row r="185" spans="1:21">
      <c r="A185" s="45" t="s">
        <v>47</v>
      </c>
      <c r="B185" s="46"/>
      <c r="C185" s="47"/>
      <c r="D185" s="26">
        <v>1</v>
      </c>
      <c r="E185" s="26"/>
      <c r="F185" s="26">
        <v>1</v>
      </c>
      <c r="G185" s="26">
        <v>4</v>
      </c>
      <c r="H185" s="4"/>
      <c r="I185" s="4"/>
      <c r="J185" s="64"/>
      <c r="K185" s="64"/>
      <c r="L185" s="64"/>
      <c r="M185" s="64"/>
    </row>
    <row r="186" spans="1:21">
      <c r="A186" s="49" t="s">
        <v>87</v>
      </c>
      <c r="B186" s="49"/>
      <c r="C186" s="49"/>
      <c r="D186" s="49"/>
      <c r="E186" s="49"/>
      <c r="F186" s="49"/>
      <c r="G186" s="49"/>
      <c r="H186" s="49"/>
      <c r="I186" s="49"/>
    </row>
    <row r="187" spans="1:21" ht="15" customHeight="1">
      <c r="A187" s="50" t="s">
        <v>45</v>
      </c>
      <c r="B187" s="51"/>
      <c r="C187" s="52"/>
      <c r="D187" s="59" t="s">
        <v>7</v>
      </c>
      <c r="E187" s="60"/>
      <c r="F187" s="60"/>
      <c r="G187" s="60"/>
      <c r="H187" s="60"/>
      <c r="I187" s="60"/>
    </row>
    <row r="188" spans="1:21">
      <c r="A188" s="53"/>
      <c r="B188" s="54"/>
      <c r="C188" s="55"/>
      <c r="D188" s="61" t="s">
        <v>85</v>
      </c>
      <c r="E188" s="61"/>
      <c r="F188" s="61" t="s">
        <v>10</v>
      </c>
      <c r="G188" s="61" t="s">
        <v>11</v>
      </c>
      <c r="H188" s="63" t="s">
        <v>46</v>
      </c>
      <c r="I188" s="63"/>
    </row>
    <row r="189" spans="1:21">
      <c r="A189" s="56"/>
      <c r="B189" s="57"/>
      <c r="C189" s="58"/>
      <c r="D189" s="62"/>
      <c r="E189" s="62"/>
      <c r="F189" s="62"/>
      <c r="G189" s="62"/>
      <c r="H189" s="63"/>
      <c r="I189" s="63"/>
    </row>
    <row r="190" spans="1:21">
      <c r="A190" s="36" t="s">
        <v>43</v>
      </c>
      <c r="B190" s="37"/>
      <c r="C190" s="38"/>
      <c r="D190" s="23">
        <f>D183+D88</f>
        <v>284.30000000000007</v>
      </c>
      <c r="E190" s="24"/>
      <c r="F190" s="25">
        <f>F183+F88</f>
        <v>278.29999999999995</v>
      </c>
      <c r="G190" s="31">
        <f>G183+G88</f>
        <v>1171.2</v>
      </c>
      <c r="H190" s="39">
        <f>H183+H88</f>
        <v>8555.74</v>
      </c>
      <c r="I190" s="39"/>
    </row>
    <row r="191" spans="1:21">
      <c r="A191" s="40" t="s">
        <v>44</v>
      </c>
      <c r="B191" s="41"/>
      <c r="C191" s="42"/>
      <c r="D191" s="24">
        <f>D190/10</f>
        <v>28.430000000000007</v>
      </c>
      <c r="E191" s="24"/>
      <c r="F191" s="24">
        <f t="shared" ref="F191:H191" si="31">F190/10</f>
        <v>27.829999999999995</v>
      </c>
      <c r="G191" s="24">
        <f t="shared" si="31"/>
        <v>117.12</v>
      </c>
      <c r="H191" s="43">
        <f t="shared" si="31"/>
        <v>855.57399999999996</v>
      </c>
      <c r="I191" s="44"/>
    </row>
    <row r="192" spans="1:21">
      <c r="A192" s="45" t="s">
        <v>47</v>
      </c>
      <c r="B192" s="46"/>
      <c r="C192" s="47"/>
      <c r="D192" s="26">
        <v>1</v>
      </c>
      <c r="E192" s="26"/>
      <c r="F192" s="26">
        <v>1</v>
      </c>
      <c r="G192" s="26">
        <v>4</v>
      </c>
      <c r="H192" s="4"/>
      <c r="I192" s="4"/>
    </row>
  </sheetData>
  <mergeCells count="210">
    <mergeCell ref="A1:C1"/>
    <mergeCell ref="D1:F1"/>
    <mergeCell ref="A2:C2"/>
    <mergeCell ref="D2:F2"/>
    <mergeCell ref="A3:C3"/>
    <mergeCell ref="D3:G3"/>
    <mergeCell ref="I4:I5"/>
    <mergeCell ref="A6:I6"/>
    <mergeCell ref="A15:C15"/>
    <mergeCell ref="A16:D16"/>
    <mergeCell ref="A17:D17"/>
    <mergeCell ref="A18:C18"/>
    <mergeCell ref="D18:F18"/>
    <mergeCell ref="A4:A5"/>
    <mergeCell ref="B4:B5"/>
    <mergeCell ref="C4:C5"/>
    <mergeCell ref="D4:D5"/>
    <mergeCell ref="E4:E5"/>
    <mergeCell ref="F4:H4"/>
    <mergeCell ref="I21:I22"/>
    <mergeCell ref="A23:I23"/>
    <mergeCell ref="A30:C30"/>
    <mergeCell ref="A31:D31"/>
    <mergeCell ref="A32:D32"/>
    <mergeCell ref="A33:C33"/>
    <mergeCell ref="D33:F33"/>
    <mergeCell ref="A19:C19"/>
    <mergeCell ref="D19:F19"/>
    <mergeCell ref="A20:C20"/>
    <mergeCell ref="D20:F20"/>
    <mergeCell ref="A21:A22"/>
    <mergeCell ref="B21:B22"/>
    <mergeCell ref="C21:C22"/>
    <mergeCell ref="D21:D22"/>
    <mergeCell ref="E21:E22"/>
    <mergeCell ref="F21:H21"/>
    <mergeCell ref="I36:I37"/>
    <mergeCell ref="A38:I38"/>
    <mergeCell ref="A47:C47"/>
    <mergeCell ref="A48:D48"/>
    <mergeCell ref="A49:D49"/>
    <mergeCell ref="A50:C50"/>
    <mergeCell ref="D50:F50"/>
    <mergeCell ref="A34:C34"/>
    <mergeCell ref="D34:F34"/>
    <mergeCell ref="A35:C35"/>
    <mergeCell ref="D35:F35"/>
    <mergeCell ref="A36:A37"/>
    <mergeCell ref="B36:B37"/>
    <mergeCell ref="C36:C37"/>
    <mergeCell ref="D36:D37"/>
    <mergeCell ref="E36:E37"/>
    <mergeCell ref="F36:H36"/>
    <mergeCell ref="I53:I54"/>
    <mergeCell ref="A55:I55"/>
    <mergeCell ref="A63:C63"/>
    <mergeCell ref="A64:D64"/>
    <mergeCell ref="A65:D65"/>
    <mergeCell ref="A66:C66"/>
    <mergeCell ref="D66:F66"/>
    <mergeCell ref="A51:C51"/>
    <mergeCell ref="D51:F51"/>
    <mergeCell ref="A52:C52"/>
    <mergeCell ref="D52:F52"/>
    <mergeCell ref="A53:A54"/>
    <mergeCell ref="B53:B54"/>
    <mergeCell ref="C53:C54"/>
    <mergeCell ref="D53:D54"/>
    <mergeCell ref="E53:E54"/>
    <mergeCell ref="F53:H53"/>
    <mergeCell ref="A67:C67"/>
    <mergeCell ref="D67:F67"/>
    <mergeCell ref="A68:C68"/>
    <mergeCell ref="D68:F68"/>
    <mergeCell ref="A69:A70"/>
    <mergeCell ref="B69:B70"/>
    <mergeCell ref="C69:C70"/>
    <mergeCell ref="D69:D70"/>
    <mergeCell ref="E69:E70"/>
    <mergeCell ref="F69:H69"/>
    <mergeCell ref="I69:I70"/>
    <mergeCell ref="A71:I71"/>
    <mergeCell ref="A79:C79"/>
    <mergeCell ref="A80:D80"/>
    <mergeCell ref="A81:D81"/>
    <mergeCell ref="A97:C97"/>
    <mergeCell ref="D97:F97"/>
    <mergeCell ref="A84:I84"/>
    <mergeCell ref="A85:C87"/>
    <mergeCell ref="D85:I85"/>
    <mergeCell ref="I100:I101"/>
    <mergeCell ref="A102:I102"/>
    <mergeCell ref="A110:C110"/>
    <mergeCell ref="A111:D111"/>
    <mergeCell ref="A112:D112"/>
    <mergeCell ref="A113:C113"/>
    <mergeCell ref="D113:F113"/>
    <mergeCell ref="A98:C98"/>
    <mergeCell ref="D98:F98"/>
    <mergeCell ref="A99:C99"/>
    <mergeCell ref="D99:F99"/>
    <mergeCell ref="A100:A101"/>
    <mergeCell ref="B100:B101"/>
    <mergeCell ref="C100:C101"/>
    <mergeCell ref="D100:D101"/>
    <mergeCell ref="E100:E101"/>
    <mergeCell ref="F100:H100"/>
    <mergeCell ref="I116:I117"/>
    <mergeCell ref="A118:I118"/>
    <mergeCell ref="A126:C126"/>
    <mergeCell ref="A127:D127"/>
    <mergeCell ref="A128:D128"/>
    <mergeCell ref="A129:C129"/>
    <mergeCell ref="D129:F129"/>
    <mergeCell ref="A114:C114"/>
    <mergeCell ref="D114:F114"/>
    <mergeCell ref="A115:C115"/>
    <mergeCell ref="D115:F115"/>
    <mergeCell ref="A116:A117"/>
    <mergeCell ref="B116:B117"/>
    <mergeCell ref="C116:C117"/>
    <mergeCell ref="D116:D117"/>
    <mergeCell ref="E116:E117"/>
    <mergeCell ref="F116:H116"/>
    <mergeCell ref="A130:C130"/>
    <mergeCell ref="D130:F130"/>
    <mergeCell ref="A131:C131"/>
    <mergeCell ref="D131:F131"/>
    <mergeCell ref="A132:A133"/>
    <mergeCell ref="B132:B133"/>
    <mergeCell ref="C132:C133"/>
    <mergeCell ref="D132:D133"/>
    <mergeCell ref="E132:E133"/>
    <mergeCell ref="F132:H132"/>
    <mergeCell ref="C148:C149"/>
    <mergeCell ref="D148:D149"/>
    <mergeCell ref="E148:E149"/>
    <mergeCell ref="F148:H148"/>
    <mergeCell ref="I132:I133"/>
    <mergeCell ref="A134:I134"/>
    <mergeCell ref="A142:C142"/>
    <mergeCell ref="A143:D143"/>
    <mergeCell ref="A144:D144"/>
    <mergeCell ref="A145:C145"/>
    <mergeCell ref="D145:F145"/>
    <mergeCell ref="J185:M185"/>
    <mergeCell ref="A180:C182"/>
    <mergeCell ref="D181:D182"/>
    <mergeCell ref="E181:E182"/>
    <mergeCell ref="F181:F182"/>
    <mergeCell ref="I165:I166"/>
    <mergeCell ref="A167:I167"/>
    <mergeCell ref="A175:C175"/>
    <mergeCell ref="A176:D176"/>
    <mergeCell ref="A177:D177"/>
    <mergeCell ref="A179:I179"/>
    <mergeCell ref="A165:A166"/>
    <mergeCell ref="B165:B166"/>
    <mergeCell ref="C165:C166"/>
    <mergeCell ref="D165:D166"/>
    <mergeCell ref="E165:E166"/>
    <mergeCell ref="F165:H165"/>
    <mergeCell ref="D86:D87"/>
    <mergeCell ref="E86:E87"/>
    <mergeCell ref="F86:F87"/>
    <mergeCell ref="G86:G87"/>
    <mergeCell ref="H86:I87"/>
    <mergeCell ref="H88:I88"/>
    <mergeCell ref="D180:I180"/>
    <mergeCell ref="G181:G182"/>
    <mergeCell ref="H181:I182"/>
    <mergeCell ref="D163:F163"/>
    <mergeCell ref="D164:F164"/>
    <mergeCell ref="I148:I149"/>
    <mergeCell ref="A150:I150"/>
    <mergeCell ref="A159:C159"/>
    <mergeCell ref="A160:D160"/>
    <mergeCell ref="A161:D161"/>
    <mergeCell ref="A162:C162"/>
    <mergeCell ref="D162:F162"/>
    <mergeCell ref="A146:C146"/>
    <mergeCell ref="D146:F146"/>
    <mergeCell ref="A147:C147"/>
    <mergeCell ref="D147:F147"/>
    <mergeCell ref="A148:A149"/>
    <mergeCell ref="B148:B149"/>
    <mergeCell ref="A190:C190"/>
    <mergeCell ref="H190:I190"/>
    <mergeCell ref="A191:C191"/>
    <mergeCell ref="H191:I191"/>
    <mergeCell ref="A192:C192"/>
    <mergeCell ref="H89:I89"/>
    <mergeCell ref="A88:C88"/>
    <mergeCell ref="A89:C89"/>
    <mergeCell ref="A90:C90"/>
    <mergeCell ref="A186:I186"/>
    <mergeCell ref="A187:C189"/>
    <mergeCell ref="D187:I187"/>
    <mergeCell ref="D188:D189"/>
    <mergeCell ref="E188:E189"/>
    <mergeCell ref="F188:F189"/>
    <mergeCell ref="H183:I183"/>
    <mergeCell ref="H184:I184"/>
    <mergeCell ref="G188:G189"/>
    <mergeCell ref="H188:I189"/>
    <mergeCell ref="A183:C183"/>
    <mergeCell ref="A184:C184"/>
    <mergeCell ref="A185:C185"/>
    <mergeCell ref="A163:C163"/>
    <mergeCell ref="A164:C164"/>
  </mergeCells>
  <pageMargins left="0.25" right="0.25" top="0.75" bottom="0.75" header="0.3" footer="0.3"/>
  <pageSetup paperSize="9" orientation="portrait" r:id="rId1"/>
  <headerFooter>
    <oddHeader xml:space="preserve">&amp;L
МБОУ "ООШ № 2 г. Пикалёво"
Типовое примерное меню приготавливаемых блюд
</oddHeader>
  </headerFooter>
  <ignoredErrors>
    <ignoredError sqref="G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191"/>
  <sheetViews>
    <sheetView tabSelected="1" showWhiteSpace="0" view="pageLayout" zoomScaleNormal="100" workbookViewId="0">
      <selection activeCell="A2" sqref="A2:C2"/>
    </sheetView>
  </sheetViews>
  <sheetFormatPr defaultRowHeight="15"/>
  <cols>
    <col min="1" max="1" width="8.5703125" customWidth="1"/>
    <col min="2" max="2" width="7.42578125" customWidth="1"/>
    <col min="3" max="3" width="32.140625" customWidth="1"/>
    <col min="4" max="4" width="7.28515625" customWidth="1"/>
    <col min="5" max="5" width="6.28515625" hidden="1" customWidth="1"/>
    <col min="6" max="6" width="7.28515625" customWidth="1"/>
    <col min="7" max="7" width="8.28515625" customWidth="1"/>
    <col min="8" max="8" width="8.85546875" customWidth="1"/>
  </cols>
  <sheetData>
    <row r="1" spans="1:9">
      <c r="A1" s="74" t="s">
        <v>60</v>
      </c>
      <c r="B1" s="74"/>
      <c r="C1" s="74"/>
      <c r="D1" s="74" t="s">
        <v>50</v>
      </c>
      <c r="E1" s="74"/>
      <c r="F1" s="74"/>
      <c r="G1" s="12"/>
      <c r="H1" s="12"/>
      <c r="I1" s="12"/>
    </row>
    <row r="2" spans="1:9">
      <c r="A2" s="74" t="s">
        <v>0</v>
      </c>
      <c r="B2" s="74"/>
      <c r="C2" s="74"/>
      <c r="D2" s="74" t="s">
        <v>1</v>
      </c>
      <c r="E2" s="74"/>
      <c r="F2" s="74"/>
      <c r="G2" s="12"/>
      <c r="H2" s="12"/>
      <c r="I2" s="12"/>
    </row>
    <row r="3" spans="1:9">
      <c r="A3" s="75" t="s">
        <v>2</v>
      </c>
      <c r="B3" s="75"/>
      <c r="C3" s="75"/>
      <c r="D3" s="79" t="s">
        <v>54</v>
      </c>
      <c r="E3" s="79"/>
      <c r="F3" s="79"/>
      <c r="G3" s="79"/>
      <c r="H3" s="32"/>
      <c r="I3" s="32"/>
    </row>
    <row r="4" spans="1:9">
      <c r="A4" s="76" t="s">
        <v>3</v>
      </c>
      <c r="B4" s="65" t="s">
        <v>4</v>
      </c>
      <c r="C4" s="76" t="s">
        <v>5</v>
      </c>
      <c r="D4" s="76" t="s">
        <v>6</v>
      </c>
      <c r="E4" s="76" t="s">
        <v>61</v>
      </c>
      <c r="F4" s="76" t="s">
        <v>7</v>
      </c>
      <c r="G4" s="76"/>
      <c r="H4" s="76"/>
      <c r="I4" s="65" t="s">
        <v>8</v>
      </c>
    </row>
    <row r="5" spans="1:9" ht="23.25" customHeight="1">
      <c r="A5" s="76"/>
      <c r="B5" s="65"/>
      <c r="C5" s="76"/>
      <c r="D5" s="76"/>
      <c r="E5" s="76"/>
      <c r="F5" s="19" t="s">
        <v>9</v>
      </c>
      <c r="G5" s="19" t="s">
        <v>10</v>
      </c>
      <c r="H5" s="19" t="s">
        <v>11</v>
      </c>
      <c r="I5" s="65"/>
    </row>
    <row r="6" spans="1:9">
      <c r="A6" s="66" t="s">
        <v>62</v>
      </c>
      <c r="B6" s="67"/>
      <c r="C6" s="67"/>
      <c r="D6" s="67"/>
      <c r="E6" s="67"/>
      <c r="F6" s="67"/>
      <c r="G6" s="67"/>
      <c r="H6" s="67"/>
      <c r="I6" s="67"/>
    </row>
    <row r="7" spans="1:9">
      <c r="A7" s="6">
        <v>2008</v>
      </c>
      <c r="B7" s="6">
        <v>2</v>
      </c>
      <c r="C7" s="7" t="s">
        <v>48</v>
      </c>
      <c r="D7" s="6">
        <v>100</v>
      </c>
      <c r="E7" s="13">
        <v>20</v>
      </c>
      <c r="F7" s="14">
        <v>0.8</v>
      </c>
      <c r="G7" s="14">
        <v>0.1</v>
      </c>
      <c r="H7" s="14">
        <v>1.7</v>
      </c>
      <c r="I7" s="14">
        <f>F7*4.1+G7*9.3+H7*4.1</f>
        <v>11.18</v>
      </c>
    </row>
    <row r="8" spans="1:9" ht="22.5">
      <c r="A8" s="6">
        <v>2011</v>
      </c>
      <c r="B8" s="6">
        <v>102</v>
      </c>
      <c r="C8" s="7" t="s">
        <v>12</v>
      </c>
      <c r="D8" s="6">
        <v>250</v>
      </c>
      <c r="E8" s="13">
        <v>15.63</v>
      </c>
      <c r="F8" s="14">
        <v>8.6</v>
      </c>
      <c r="G8" s="14">
        <v>7.9</v>
      </c>
      <c r="H8" s="14">
        <v>38.9</v>
      </c>
      <c r="I8" s="14">
        <f>F8*4.1+G8*9.3+H8*4.1</f>
        <v>268.22000000000003</v>
      </c>
    </row>
    <row r="9" spans="1:9">
      <c r="A9" s="6">
        <v>2008</v>
      </c>
      <c r="B9" s="6">
        <v>141</v>
      </c>
      <c r="C9" s="7" t="s">
        <v>52</v>
      </c>
      <c r="D9" s="6">
        <v>180</v>
      </c>
      <c r="E9" s="13">
        <v>19.07</v>
      </c>
      <c r="F9" s="14">
        <v>6.6</v>
      </c>
      <c r="G9" s="14">
        <v>9.1</v>
      </c>
      <c r="H9" s="14">
        <v>55.7</v>
      </c>
      <c r="I9" s="14">
        <f t="shared" ref="I9:I14" si="0">F9*4.1+G9*9.3+H9*4.1</f>
        <v>340.06</v>
      </c>
    </row>
    <row r="10" spans="1:9" ht="21.75" customHeight="1">
      <c r="A10" s="6">
        <v>2011</v>
      </c>
      <c r="B10" s="6">
        <v>295</v>
      </c>
      <c r="C10" s="7" t="s">
        <v>14</v>
      </c>
      <c r="D10" s="6">
        <v>100</v>
      </c>
      <c r="E10" s="13">
        <v>31.98</v>
      </c>
      <c r="F10" s="14">
        <v>12.7</v>
      </c>
      <c r="G10" s="14">
        <v>16.100000000000001</v>
      </c>
      <c r="H10" s="14">
        <v>11.4</v>
      </c>
      <c r="I10" s="14">
        <f>F10*4.1+G10*9.3+H10*4.1</f>
        <v>248.54000000000002</v>
      </c>
    </row>
    <row r="11" spans="1:9">
      <c r="A11" s="6">
        <v>2008</v>
      </c>
      <c r="B11" s="6">
        <v>436</v>
      </c>
      <c r="C11" s="7" t="s">
        <v>15</v>
      </c>
      <c r="D11" s="6">
        <v>180</v>
      </c>
      <c r="E11" s="13">
        <v>4.08</v>
      </c>
      <c r="F11" s="14">
        <v>0.1</v>
      </c>
      <c r="G11" s="14">
        <v>0</v>
      </c>
      <c r="H11" s="14">
        <v>10.1</v>
      </c>
      <c r="I11" s="14">
        <f t="shared" si="0"/>
        <v>41.819999999999993</v>
      </c>
    </row>
    <row r="12" spans="1:9">
      <c r="A12" s="6">
        <v>2008</v>
      </c>
      <c r="B12" s="6">
        <v>3</v>
      </c>
      <c r="C12" s="7" t="s">
        <v>26</v>
      </c>
      <c r="D12" s="8" t="s">
        <v>49</v>
      </c>
      <c r="E12" s="13">
        <v>21.46</v>
      </c>
      <c r="F12" s="14">
        <v>8.8000000000000007</v>
      </c>
      <c r="G12" s="14">
        <v>8.5</v>
      </c>
      <c r="H12" s="14">
        <v>20.6</v>
      </c>
      <c r="I12" s="14">
        <f>F12*4.1+G12*9.3+H12*4.1</f>
        <v>199.59</v>
      </c>
    </row>
    <row r="13" spans="1:9">
      <c r="A13" s="6">
        <v>2008</v>
      </c>
      <c r="B13" s="9"/>
      <c r="C13" s="7" t="s">
        <v>29</v>
      </c>
      <c r="D13" s="10">
        <v>110</v>
      </c>
      <c r="E13" s="13">
        <v>11.28</v>
      </c>
      <c r="F13" s="14">
        <v>0.4</v>
      </c>
      <c r="G13" s="14">
        <v>0.4</v>
      </c>
      <c r="H13" s="14">
        <v>9.8000000000000007</v>
      </c>
      <c r="I13" s="14">
        <f>F13*4.1+G13*9.3+H13*4.1</f>
        <v>45.54</v>
      </c>
    </row>
    <row r="14" spans="1:9">
      <c r="A14" s="6">
        <v>2008</v>
      </c>
      <c r="B14" s="9"/>
      <c r="C14" s="7" t="s">
        <v>16</v>
      </c>
      <c r="D14" s="10">
        <v>20</v>
      </c>
      <c r="E14" s="13">
        <v>1.5</v>
      </c>
      <c r="F14" s="14">
        <v>1.3</v>
      </c>
      <c r="G14" s="14">
        <v>0.2</v>
      </c>
      <c r="H14" s="14">
        <v>8.5</v>
      </c>
      <c r="I14" s="14">
        <f t="shared" si="0"/>
        <v>42.039999999999992</v>
      </c>
    </row>
    <row r="15" spans="1:9">
      <c r="A15" s="68" t="s">
        <v>18</v>
      </c>
      <c r="B15" s="69"/>
      <c r="C15" s="69"/>
      <c r="D15" s="11">
        <v>1005</v>
      </c>
      <c r="E15" s="15">
        <f>SUM(E7:E14)</f>
        <v>125</v>
      </c>
      <c r="F15" s="15">
        <f t="shared" ref="F15:I15" si="1">SUM(F7:F14)</f>
        <v>39.299999999999997</v>
      </c>
      <c r="G15" s="15">
        <f t="shared" si="1"/>
        <v>42.300000000000004</v>
      </c>
      <c r="H15" s="15">
        <f t="shared" si="1"/>
        <v>156.70000000000002</v>
      </c>
      <c r="I15" s="15">
        <f t="shared" si="1"/>
        <v>1196.9899999999998</v>
      </c>
    </row>
    <row r="16" spans="1:9">
      <c r="A16" s="70" t="s">
        <v>19</v>
      </c>
      <c r="B16" s="70"/>
      <c r="C16" s="70"/>
      <c r="D16" s="71"/>
      <c r="E16" s="16">
        <f>E15</f>
        <v>125</v>
      </c>
      <c r="F16" s="16">
        <f t="shared" ref="F16:I16" si="2">F15</f>
        <v>39.299999999999997</v>
      </c>
      <c r="G16" s="16">
        <f t="shared" si="2"/>
        <v>42.300000000000004</v>
      </c>
      <c r="H16" s="16">
        <f t="shared" si="2"/>
        <v>156.70000000000002</v>
      </c>
      <c r="I16" s="16">
        <f t="shared" si="2"/>
        <v>1196.9899999999998</v>
      </c>
    </row>
    <row r="17" spans="1:9">
      <c r="A17" s="72" t="s">
        <v>53</v>
      </c>
      <c r="B17" s="73"/>
      <c r="C17" s="73"/>
      <c r="D17" s="73"/>
      <c r="E17" s="16">
        <f>125-E15</f>
        <v>0</v>
      </c>
      <c r="F17" s="17">
        <v>1</v>
      </c>
      <c r="G17" s="17">
        <v>1</v>
      </c>
      <c r="H17" s="17">
        <v>4</v>
      </c>
      <c r="I17" s="16"/>
    </row>
    <row r="18" spans="1:9" ht="12.75" customHeight="1">
      <c r="A18" s="74" t="s">
        <v>63</v>
      </c>
      <c r="B18" s="74"/>
      <c r="C18" s="74"/>
      <c r="D18" s="74" t="s">
        <v>55</v>
      </c>
      <c r="E18" s="74"/>
      <c r="F18" s="74"/>
    </row>
    <row r="19" spans="1:9" ht="12.75" customHeight="1">
      <c r="A19" s="74" t="s">
        <v>0</v>
      </c>
      <c r="B19" s="74"/>
      <c r="C19" s="74"/>
      <c r="D19" s="74" t="s">
        <v>56</v>
      </c>
      <c r="E19" s="74"/>
      <c r="F19" s="74"/>
    </row>
    <row r="20" spans="1:9">
      <c r="A20" s="75" t="s">
        <v>2</v>
      </c>
      <c r="B20" s="75"/>
      <c r="C20" s="75"/>
      <c r="D20" s="79" t="s">
        <v>54</v>
      </c>
      <c r="E20" s="79"/>
      <c r="F20" s="79"/>
      <c r="G20" s="32"/>
      <c r="H20" s="32"/>
      <c r="I20" s="32"/>
    </row>
    <row r="21" spans="1:9">
      <c r="A21" s="76" t="s">
        <v>3</v>
      </c>
      <c r="B21" s="65" t="s">
        <v>4</v>
      </c>
      <c r="C21" s="76" t="s">
        <v>5</v>
      </c>
      <c r="D21" s="76" t="s">
        <v>6</v>
      </c>
      <c r="E21" s="76" t="s">
        <v>61</v>
      </c>
      <c r="F21" s="76" t="s">
        <v>7</v>
      </c>
      <c r="G21" s="76"/>
      <c r="H21" s="76"/>
      <c r="I21" s="65" t="s">
        <v>8</v>
      </c>
    </row>
    <row r="22" spans="1:9" ht="18">
      <c r="A22" s="76"/>
      <c r="B22" s="65"/>
      <c r="C22" s="76"/>
      <c r="D22" s="76"/>
      <c r="E22" s="76"/>
      <c r="F22" s="19" t="s">
        <v>9</v>
      </c>
      <c r="G22" s="19" t="s">
        <v>10</v>
      </c>
      <c r="H22" s="19" t="s">
        <v>11</v>
      </c>
      <c r="I22" s="65"/>
    </row>
    <row r="23" spans="1:9" ht="12" customHeight="1">
      <c r="A23" s="66" t="s">
        <v>62</v>
      </c>
      <c r="B23" s="67"/>
      <c r="C23" s="67"/>
      <c r="D23" s="67"/>
      <c r="E23" s="67"/>
      <c r="F23" s="67"/>
      <c r="G23" s="67"/>
      <c r="H23" s="67"/>
      <c r="I23" s="67"/>
    </row>
    <row r="24" spans="1:9">
      <c r="A24" s="1">
        <v>2008</v>
      </c>
      <c r="B24" s="1">
        <v>3</v>
      </c>
      <c r="C24" s="5" t="s">
        <v>57</v>
      </c>
      <c r="D24" s="1">
        <v>100</v>
      </c>
      <c r="E24" s="20">
        <v>23.25</v>
      </c>
      <c r="F24" s="2">
        <v>1.1000000000000001</v>
      </c>
      <c r="G24" s="2">
        <v>0.2</v>
      </c>
      <c r="H24" s="2">
        <v>3.8</v>
      </c>
      <c r="I24" s="3">
        <f t="shared" ref="I24:I29" si="3">F24*4.1+G24*9.3+H24*4.1</f>
        <v>21.95</v>
      </c>
    </row>
    <row r="25" spans="1:9" ht="33.75">
      <c r="A25" s="6">
        <v>2011</v>
      </c>
      <c r="B25" s="6">
        <v>88</v>
      </c>
      <c r="C25" s="7" t="s">
        <v>20</v>
      </c>
      <c r="D25" s="6">
        <v>250</v>
      </c>
      <c r="E25" s="13">
        <v>23.22</v>
      </c>
      <c r="F25" s="14">
        <v>5</v>
      </c>
      <c r="G25" s="14">
        <v>9</v>
      </c>
      <c r="H25" s="14">
        <v>26.1</v>
      </c>
      <c r="I25" s="14">
        <f t="shared" si="3"/>
        <v>211.20999999999998</v>
      </c>
    </row>
    <row r="26" spans="1:9">
      <c r="A26" s="6">
        <v>2011</v>
      </c>
      <c r="B26" s="6">
        <v>291</v>
      </c>
      <c r="C26" s="7" t="s">
        <v>21</v>
      </c>
      <c r="D26" s="6">
        <v>280</v>
      </c>
      <c r="E26" s="13">
        <v>46.81</v>
      </c>
      <c r="F26" s="14">
        <v>19.8</v>
      </c>
      <c r="G26" s="14">
        <v>13.2</v>
      </c>
      <c r="H26" s="14">
        <v>64.5</v>
      </c>
      <c r="I26" s="14">
        <f t="shared" si="3"/>
        <v>468.39</v>
      </c>
    </row>
    <row r="27" spans="1:9">
      <c r="A27" s="6">
        <v>2011</v>
      </c>
      <c r="B27" s="6"/>
      <c r="C27" s="7" t="s">
        <v>58</v>
      </c>
      <c r="D27" s="6">
        <v>200</v>
      </c>
      <c r="E27" s="13">
        <v>25</v>
      </c>
      <c r="F27" s="14">
        <v>0</v>
      </c>
      <c r="G27" s="14">
        <v>0</v>
      </c>
      <c r="H27" s="14">
        <v>9.6999999999999993</v>
      </c>
      <c r="I27" s="14">
        <f t="shared" si="3"/>
        <v>39.769999999999996</v>
      </c>
    </row>
    <row r="28" spans="1:9">
      <c r="A28" s="6">
        <v>2008</v>
      </c>
      <c r="B28" s="9"/>
      <c r="C28" s="7" t="s">
        <v>16</v>
      </c>
      <c r="D28" s="6">
        <v>40</v>
      </c>
      <c r="E28" s="13">
        <v>3</v>
      </c>
      <c r="F28" s="14">
        <v>2.6</v>
      </c>
      <c r="G28" s="14">
        <v>0.4</v>
      </c>
      <c r="H28" s="14">
        <v>17</v>
      </c>
      <c r="I28" s="14">
        <f t="shared" si="3"/>
        <v>84.079999999999984</v>
      </c>
    </row>
    <row r="29" spans="1:9">
      <c r="A29" s="6">
        <v>2008</v>
      </c>
      <c r="B29" s="9"/>
      <c r="C29" s="33" t="s">
        <v>67</v>
      </c>
      <c r="D29" s="10">
        <v>40</v>
      </c>
      <c r="E29" s="13">
        <v>3.72</v>
      </c>
      <c r="F29" s="14">
        <v>3.8</v>
      </c>
      <c r="G29" s="14">
        <v>1.5</v>
      </c>
      <c r="H29" s="14">
        <v>25.7</v>
      </c>
      <c r="I29" s="14">
        <f t="shared" si="3"/>
        <v>134.89999999999998</v>
      </c>
    </row>
    <row r="30" spans="1:9">
      <c r="A30" s="68" t="s">
        <v>18</v>
      </c>
      <c r="B30" s="69"/>
      <c r="C30" s="69"/>
      <c r="D30" s="11">
        <f>SUM(D24:D29)</f>
        <v>910</v>
      </c>
      <c r="E30" s="15">
        <f>SUM(E24:E29)</f>
        <v>125</v>
      </c>
      <c r="F30" s="15">
        <f t="shared" ref="F30:I30" si="4">SUM(F24:F29)</f>
        <v>32.299999999999997</v>
      </c>
      <c r="G30" s="15">
        <f t="shared" si="4"/>
        <v>24.299999999999997</v>
      </c>
      <c r="H30" s="15">
        <f t="shared" si="4"/>
        <v>146.80000000000001</v>
      </c>
      <c r="I30" s="15">
        <f t="shared" si="4"/>
        <v>960.29999999999984</v>
      </c>
    </row>
    <row r="31" spans="1:9">
      <c r="A31" s="70" t="s">
        <v>19</v>
      </c>
      <c r="B31" s="70"/>
      <c r="C31" s="70"/>
      <c r="D31" s="71"/>
      <c r="E31" s="16">
        <f>E30</f>
        <v>125</v>
      </c>
      <c r="F31" s="16">
        <f t="shared" ref="F31:I31" si="5">F30</f>
        <v>32.299999999999997</v>
      </c>
      <c r="G31" s="16">
        <f t="shared" si="5"/>
        <v>24.299999999999997</v>
      </c>
      <c r="H31" s="16">
        <f t="shared" si="5"/>
        <v>146.80000000000001</v>
      </c>
      <c r="I31" s="16">
        <f t="shared" si="5"/>
        <v>960.29999999999984</v>
      </c>
    </row>
    <row r="32" spans="1:9">
      <c r="A32" s="72" t="s">
        <v>53</v>
      </c>
      <c r="B32" s="73"/>
      <c r="C32" s="73"/>
      <c r="D32" s="73"/>
      <c r="E32" s="16">
        <f>125-E30</f>
        <v>0</v>
      </c>
      <c r="F32" s="17">
        <v>1</v>
      </c>
      <c r="G32" s="17">
        <v>1</v>
      </c>
      <c r="H32" s="17">
        <v>4</v>
      </c>
      <c r="I32" s="16"/>
    </row>
    <row r="33" spans="1:9">
      <c r="A33" s="74" t="s">
        <v>64</v>
      </c>
      <c r="B33" s="74"/>
      <c r="C33" s="74"/>
      <c r="D33" s="74" t="s">
        <v>22</v>
      </c>
      <c r="E33" s="74"/>
      <c r="F33" s="74"/>
    </row>
    <row r="34" spans="1:9">
      <c r="A34" s="74" t="s">
        <v>0</v>
      </c>
      <c r="B34" s="74"/>
      <c r="C34" s="74"/>
      <c r="D34" s="74" t="s">
        <v>56</v>
      </c>
      <c r="E34" s="74"/>
      <c r="F34" s="74"/>
    </row>
    <row r="35" spans="1:9">
      <c r="A35" s="75" t="s">
        <v>2</v>
      </c>
      <c r="B35" s="75"/>
      <c r="C35" s="75"/>
      <c r="D35" s="79" t="s">
        <v>54</v>
      </c>
      <c r="E35" s="79"/>
      <c r="F35" s="79"/>
      <c r="G35" s="32"/>
      <c r="H35" s="32"/>
      <c r="I35" s="32"/>
    </row>
    <row r="36" spans="1:9">
      <c r="A36" s="76" t="s">
        <v>3</v>
      </c>
      <c r="B36" s="65" t="s">
        <v>4</v>
      </c>
      <c r="C36" s="76" t="s">
        <v>5</v>
      </c>
      <c r="D36" s="76" t="s">
        <v>6</v>
      </c>
      <c r="E36" s="76" t="s">
        <v>61</v>
      </c>
      <c r="F36" s="76" t="s">
        <v>7</v>
      </c>
      <c r="G36" s="76"/>
      <c r="H36" s="76"/>
      <c r="I36" s="65" t="s">
        <v>8</v>
      </c>
    </row>
    <row r="37" spans="1:9" ht="18">
      <c r="A37" s="76"/>
      <c r="B37" s="65"/>
      <c r="C37" s="76"/>
      <c r="D37" s="76"/>
      <c r="E37" s="76"/>
      <c r="F37" s="19" t="s">
        <v>9</v>
      </c>
      <c r="G37" s="19" t="s">
        <v>10</v>
      </c>
      <c r="H37" s="19" t="s">
        <v>11</v>
      </c>
      <c r="I37" s="65"/>
    </row>
    <row r="38" spans="1:9" ht="7.5" customHeight="1">
      <c r="A38" s="66" t="s">
        <v>62</v>
      </c>
      <c r="B38" s="67"/>
      <c r="C38" s="67"/>
      <c r="D38" s="67"/>
      <c r="E38" s="67"/>
      <c r="F38" s="67"/>
      <c r="G38" s="67"/>
      <c r="H38" s="67"/>
      <c r="I38" s="67"/>
    </row>
    <row r="39" spans="1:9">
      <c r="A39" s="6">
        <v>2011</v>
      </c>
      <c r="B39" s="6">
        <v>47</v>
      </c>
      <c r="C39" s="7" t="s">
        <v>23</v>
      </c>
      <c r="D39" s="6">
        <v>100</v>
      </c>
      <c r="E39" s="13">
        <v>13.25</v>
      </c>
      <c r="F39" s="14">
        <v>2.6</v>
      </c>
      <c r="G39" s="14">
        <v>5.0999999999999996</v>
      </c>
      <c r="H39" s="14">
        <v>8.1999999999999993</v>
      </c>
      <c r="I39" s="14">
        <f t="shared" ref="I39:I45" si="6">F39*4.1+G39*9.3+H39*4.1</f>
        <v>91.710000000000008</v>
      </c>
    </row>
    <row r="40" spans="1:9">
      <c r="A40" s="6">
        <v>2011</v>
      </c>
      <c r="B40" s="6">
        <v>96</v>
      </c>
      <c r="C40" s="7" t="s">
        <v>65</v>
      </c>
      <c r="D40" s="6">
        <v>250</v>
      </c>
      <c r="E40" s="13">
        <v>16.89</v>
      </c>
      <c r="F40" s="14">
        <v>2.2000000000000002</v>
      </c>
      <c r="G40" s="14">
        <v>5.2</v>
      </c>
      <c r="H40" s="14">
        <v>16.399999999999999</v>
      </c>
      <c r="I40" s="14">
        <f>F40*4.1+G40*9.3+H40*4.1</f>
        <v>124.62</v>
      </c>
    </row>
    <row r="41" spans="1:9">
      <c r="A41" s="6">
        <v>2008</v>
      </c>
      <c r="B41" s="6">
        <v>239</v>
      </c>
      <c r="C41" s="7" t="s">
        <v>88</v>
      </c>
      <c r="D41" s="6">
        <v>100</v>
      </c>
      <c r="E41" s="13">
        <v>33.83</v>
      </c>
      <c r="F41" s="14">
        <v>12.8</v>
      </c>
      <c r="G41" s="14">
        <v>12.6</v>
      </c>
      <c r="H41" s="14">
        <v>14.9</v>
      </c>
      <c r="I41" s="14">
        <f t="shared" si="6"/>
        <v>230.75</v>
      </c>
    </row>
    <row r="42" spans="1:9">
      <c r="A42" s="6">
        <v>2011</v>
      </c>
      <c r="B42" s="6">
        <v>312</v>
      </c>
      <c r="C42" s="7" t="s">
        <v>66</v>
      </c>
      <c r="D42" s="6">
        <v>180</v>
      </c>
      <c r="E42" s="13">
        <v>18.350000000000001</v>
      </c>
      <c r="F42" s="14">
        <v>6.5</v>
      </c>
      <c r="G42" s="14">
        <v>3.5</v>
      </c>
      <c r="H42" s="14">
        <v>42.6</v>
      </c>
      <c r="I42" s="14">
        <f t="shared" si="6"/>
        <v>233.86</v>
      </c>
    </row>
    <row r="43" spans="1:9">
      <c r="A43" s="6">
        <v>2011</v>
      </c>
      <c r="B43" s="6"/>
      <c r="C43" s="7" t="s">
        <v>58</v>
      </c>
      <c r="D43" s="6">
        <v>200</v>
      </c>
      <c r="E43" s="13">
        <v>25</v>
      </c>
      <c r="F43" s="14">
        <v>0</v>
      </c>
      <c r="G43" s="14">
        <v>0</v>
      </c>
      <c r="H43" s="14">
        <v>9.6999999999999993</v>
      </c>
      <c r="I43" s="14">
        <f t="shared" si="6"/>
        <v>39.769999999999996</v>
      </c>
    </row>
    <row r="44" spans="1:9">
      <c r="A44" s="6">
        <v>2008</v>
      </c>
      <c r="B44" s="9"/>
      <c r="C44" s="7" t="s">
        <v>29</v>
      </c>
      <c r="D44" s="10">
        <v>160</v>
      </c>
      <c r="E44" s="13">
        <v>16.18</v>
      </c>
      <c r="F44" s="14">
        <v>0.8</v>
      </c>
      <c r="G44" s="14">
        <v>0.8</v>
      </c>
      <c r="H44" s="14">
        <v>19.600000000000001</v>
      </c>
      <c r="I44" s="14">
        <f t="shared" si="6"/>
        <v>91.08</v>
      </c>
    </row>
    <row r="45" spans="1:9">
      <c r="A45" s="6">
        <v>2008</v>
      </c>
      <c r="B45" s="9"/>
      <c r="C45" s="7" t="s">
        <v>16</v>
      </c>
      <c r="D45" s="10">
        <v>20</v>
      </c>
      <c r="E45" s="13">
        <v>1.5</v>
      </c>
      <c r="F45" s="14">
        <v>1.3</v>
      </c>
      <c r="G45" s="14">
        <v>0.2</v>
      </c>
      <c r="H45" s="14">
        <v>8.5</v>
      </c>
      <c r="I45" s="14">
        <f t="shared" si="6"/>
        <v>42.039999999999992</v>
      </c>
    </row>
    <row r="46" spans="1:9">
      <c r="A46" s="68" t="s">
        <v>18</v>
      </c>
      <c r="B46" s="69"/>
      <c r="C46" s="69"/>
      <c r="D46" s="11">
        <f>SUM(D39:D45)</f>
        <v>1010</v>
      </c>
      <c r="E46" s="15">
        <f>SUM(E39:E45)</f>
        <v>125</v>
      </c>
      <c r="F46" s="15">
        <f t="shared" ref="F46:I46" si="7">SUM(F39:F45)</f>
        <v>26.200000000000003</v>
      </c>
      <c r="G46" s="15">
        <f t="shared" si="7"/>
        <v>27.4</v>
      </c>
      <c r="H46" s="15">
        <f t="shared" si="7"/>
        <v>119.9</v>
      </c>
      <c r="I46" s="15">
        <f t="shared" si="7"/>
        <v>853.83</v>
      </c>
    </row>
    <row r="47" spans="1:9">
      <c r="A47" s="70" t="s">
        <v>19</v>
      </c>
      <c r="B47" s="70"/>
      <c r="C47" s="70"/>
      <c r="D47" s="71"/>
      <c r="E47" s="16">
        <f>E46</f>
        <v>125</v>
      </c>
      <c r="F47" s="16">
        <f t="shared" ref="F47:I47" si="8">F46</f>
        <v>26.200000000000003</v>
      </c>
      <c r="G47" s="16">
        <f t="shared" si="8"/>
        <v>27.4</v>
      </c>
      <c r="H47" s="16">
        <f t="shared" si="8"/>
        <v>119.9</v>
      </c>
      <c r="I47" s="16">
        <f t="shared" si="8"/>
        <v>853.83</v>
      </c>
    </row>
    <row r="48" spans="1:9">
      <c r="A48" s="72" t="s">
        <v>53</v>
      </c>
      <c r="B48" s="73"/>
      <c r="C48" s="73"/>
      <c r="D48" s="73"/>
      <c r="E48" s="16">
        <f>125-E46</f>
        <v>0</v>
      </c>
      <c r="F48" s="17">
        <v>1</v>
      </c>
      <c r="G48" s="17">
        <v>1</v>
      </c>
      <c r="H48" s="17">
        <v>4</v>
      </c>
      <c r="I48" s="16"/>
    </row>
    <row r="49" spans="1:9">
      <c r="A49" s="74" t="s">
        <v>68</v>
      </c>
      <c r="B49" s="74"/>
      <c r="C49" s="74"/>
      <c r="D49" s="74" t="s">
        <v>69</v>
      </c>
      <c r="E49" s="74"/>
      <c r="F49" s="74"/>
    </row>
    <row r="50" spans="1:9">
      <c r="A50" s="74" t="s">
        <v>0</v>
      </c>
      <c r="B50" s="74"/>
      <c r="C50" s="74"/>
      <c r="D50" s="74" t="s">
        <v>56</v>
      </c>
      <c r="E50" s="74"/>
      <c r="F50" s="74"/>
    </row>
    <row r="51" spans="1:9">
      <c r="A51" s="75" t="s">
        <v>2</v>
      </c>
      <c r="B51" s="75"/>
      <c r="C51" s="75"/>
      <c r="D51" s="79" t="s">
        <v>54</v>
      </c>
      <c r="E51" s="79"/>
      <c r="F51" s="79"/>
      <c r="G51" s="32"/>
      <c r="H51" s="32"/>
      <c r="I51" s="32"/>
    </row>
    <row r="52" spans="1:9">
      <c r="A52" s="76" t="s">
        <v>3</v>
      </c>
      <c r="B52" s="65" t="s">
        <v>4</v>
      </c>
      <c r="C52" s="76" t="s">
        <v>5</v>
      </c>
      <c r="D52" s="76" t="s">
        <v>6</v>
      </c>
      <c r="E52" s="76" t="s">
        <v>61</v>
      </c>
      <c r="F52" s="76" t="s">
        <v>7</v>
      </c>
      <c r="G52" s="76"/>
      <c r="H52" s="76"/>
      <c r="I52" s="65" t="s">
        <v>8</v>
      </c>
    </row>
    <row r="53" spans="1:9" ht="18">
      <c r="A53" s="76"/>
      <c r="B53" s="65"/>
      <c r="C53" s="76"/>
      <c r="D53" s="76"/>
      <c r="E53" s="76"/>
      <c r="F53" s="19" t="s">
        <v>9</v>
      </c>
      <c r="G53" s="19" t="s">
        <v>10</v>
      </c>
      <c r="H53" s="19" t="s">
        <v>11</v>
      </c>
      <c r="I53" s="65"/>
    </row>
    <row r="54" spans="1:9">
      <c r="A54" s="66" t="s">
        <v>62</v>
      </c>
      <c r="B54" s="67"/>
      <c r="C54" s="67"/>
      <c r="D54" s="67"/>
      <c r="E54" s="67"/>
      <c r="F54" s="67"/>
      <c r="G54" s="67"/>
      <c r="H54" s="67"/>
      <c r="I54" s="67"/>
    </row>
    <row r="55" spans="1:9">
      <c r="A55" s="6">
        <v>2008</v>
      </c>
      <c r="B55" s="6">
        <v>2</v>
      </c>
      <c r="C55" s="7" t="s">
        <v>48</v>
      </c>
      <c r="D55" s="6">
        <v>100</v>
      </c>
      <c r="E55" s="13">
        <v>20</v>
      </c>
      <c r="F55" s="14">
        <v>0.8</v>
      </c>
      <c r="G55" s="14">
        <v>0.1</v>
      </c>
      <c r="H55" s="14">
        <v>1.7</v>
      </c>
      <c r="I55" s="14">
        <f>F55*4.1+G55*9.3+H55*4.1</f>
        <v>11.18</v>
      </c>
    </row>
    <row r="56" spans="1:9" ht="22.5">
      <c r="A56" s="6">
        <v>2011</v>
      </c>
      <c r="B56" s="6">
        <v>82</v>
      </c>
      <c r="C56" s="7" t="s">
        <v>27</v>
      </c>
      <c r="D56" s="6">
        <v>250</v>
      </c>
      <c r="E56" s="13">
        <v>21.87</v>
      </c>
      <c r="F56" s="14">
        <v>5</v>
      </c>
      <c r="G56" s="14">
        <v>9</v>
      </c>
      <c r="H56" s="14">
        <v>12.8</v>
      </c>
      <c r="I56" s="14">
        <f t="shared" ref="I56:I60" si="9">F56*4.1+G56*9.3+H56*4.1</f>
        <v>156.68</v>
      </c>
    </row>
    <row r="57" spans="1:9">
      <c r="A57" s="6">
        <v>2011</v>
      </c>
      <c r="B57" s="6">
        <v>255</v>
      </c>
      <c r="C57" s="7" t="s">
        <v>28</v>
      </c>
      <c r="D57" s="6">
        <v>120</v>
      </c>
      <c r="E57" s="13">
        <v>44.13</v>
      </c>
      <c r="F57" s="14">
        <v>9.3000000000000007</v>
      </c>
      <c r="G57" s="14">
        <v>12.4</v>
      </c>
      <c r="H57" s="14">
        <v>12.4</v>
      </c>
      <c r="I57" s="14">
        <f t="shared" si="9"/>
        <v>204.29000000000002</v>
      </c>
    </row>
    <row r="58" spans="1:9">
      <c r="A58" s="6">
        <v>2008</v>
      </c>
      <c r="B58" s="6">
        <v>323</v>
      </c>
      <c r="C58" s="7" t="s">
        <v>70</v>
      </c>
      <c r="D58" s="6">
        <v>180</v>
      </c>
      <c r="E58" s="13">
        <v>11.33</v>
      </c>
      <c r="F58" s="14">
        <v>12.1</v>
      </c>
      <c r="G58" s="14">
        <v>8.4</v>
      </c>
      <c r="H58" s="14">
        <v>51.9</v>
      </c>
      <c r="I58" s="14">
        <f t="shared" si="9"/>
        <v>340.52</v>
      </c>
    </row>
    <row r="59" spans="1:9">
      <c r="A59" s="6">
        <v>2011</v>
      </c>
      <c r="B59" s="6"/>
      <c r="C59" s="7" t="s">
        <v>58</v>
      </c>
      <c r="D59" s="6">
        <v>200</v>
      </c>
      <c r="E59" s="13">
        <v>25</v>
      </c>
      <c r="F59" s="14">
        <v>0</v>
      </c>
      <c r="G59" s="14">
        <v>0</v>
      </c>
      <c r="H59" s="14">
        <v>9.6999999999999993</v>
      </c>
      <c r="I59" s="14">
        <f t="shared" si="9"/>
        <v>39.769999999999996</v>
      </c>
    </row>
    <row r="60" spans="1:9">
      <c r="A60" s="6">
        <v>2008</v>
      </c>
      <c r="B60" s="9"/>
      <c r="C60" s="7" t="s">
        <v>16</v>
      </c>
      <c r="D60" s="10">
        <v>30</v>
      </c>
      <c r="E60" s="13">
        <v>2.67</v>
      </c>
      <c r="F60" s="14">
        <v>2.8</v>
      </c>
      <c r="G60" s="14">
        <v>0.3</v>
      </c>
      <c r="H60" s="14">
        <v>9.4</v>
      </c>
      <c r="I60" s="14">
        <f t="shared" si="9"/>
        <v>52.81</v>
      </c>
    </row>
    <row r="61" spans="1:9">
      <c r="A61" s="68" t="s">
        <v>18</v>
      </c>
      <c r="B61" s="69"/>
      <c r="C61" s="69"/>
      <c r="D61" s="11">
        <f>SUM(D55:D60)</f>
        <v>880</v>
      </c>
      <c r="E61" s="15">
        <f>SUM(E54:E60)</f>
        <v>125</v>
      </c>
      <c r="F61" s="15">
        <f t="shared" ref="F61:I61" si="10">SUM(F54:F60)</f>
        <v>30.000000000000004</v>
      </c>
      <c r="G61" s="15">
        <f t="shared" si="10"/>
        <v>30.2</v>
      </c>
      <c r="H61" s="15">
        <f t="shared" si="10"/>
        <v>97.9</v>
      </c>
      <c r="I61" s="15">
        <f t="shared" si="10"/>
        <v>805.25</v>
      </c>
    </row>
    <row r="62" spans="1:9">
      <c r="A62" s="70" t="s">
        <v>19</v>
      </c>
      <c r="B62" s="70"/>
      <c r="C62" s="70"/>
      <c r="D62" s="71"/>
      <c r="E62" s="16">
        <f>E61</f>
        <v>125</v>
      </c>
      <c r="F62" s="16">
        <f t="shared" ref="F62:I62" si="11">F61</f>
        <v>30.000000000000004</v>
      </c>
      <c r="G62" s="16">
        <f t="shared" si="11"/>
        <v>30.2</v>
      </c>
      <c r="H62" s="16">
        <f t="shared" si="11"/>
        <v>97.9</v>
      </c>
      <c r="I62" s="16">
        <f t="shared" si="11"/>
        <v>805.25</v>
      </c>
    </row>
    <row r="63" spans="1:9">
      <c r="A63" s="72" t="s">
        <v>53</v>
      </c>
      <c r="B63" s="73"/>
      <c r="C63" s="73"/>
      <c r="D63" s="73"/>
      <c r="E63" s="16">
        <f>125-E61</f>
        <v>0</v>
      </c>
      <c r="F63" s="17">
        <v>1</v>
      </c>
      <c r="G63" s="17">
        <v>1</v>
      </c>
      <c r="H63" s="17">
        <v>4</v>
      </c>
      <c r="I63" s="16"/>
    </row>
    <row r="64" spans="1:9">
      <c r="A64" s="74" t="s">
        <v>72</v>
      </c>
      <c r="B64" s="74"/>
      <c r="C64" s="74"/>
      <c r="D64" s="74" t="s">
        <v>73</v>
      </c>
      <c r="E64" s="74"/>
      <c r="F64" s="74"/>
      <c r="G64" s="12"/>
      <c r="H64" s="18"/>
      <c r="I64" s="18"/>
    </row>
    <row r="65" spans="1:9">
      <c r="A65" s="74" t="s">
        <v>0</v>
      </c>
      <c r="B65" s="74"/>
      <c r="C65" s="74"/>
      <c r="D65" s="74" t="s">
        <v>56</v>
      </c>
      <c r="E65" s="74"/>
      <c r="F65" s="74"/>
      <c r="G65" s="12"/>
    </row>
    <row r="66" spans="1:9">
      <c r="A66" s="75" t="s">
        <v>2</v>
      </c>
      <c r="B66" s="75"/>
      <c r="C66" s="75"/>
      <c r="D66" s="79" t="s">
        <v>54</v>
      </c>
      <c r="E66" s="79"/>
      <c r="F66" s="79"/>
      <c r="G66" s="32"/>
      <c r="H66" s="32"/>
      <c r="I66" s="32"/>
    </row>
    <row r="67" spans="1:9">
      <c r="A67" s="76" t="s">
        <v>3</v>
      </c>
      <c r="B67" s="65" t="s">
        <v>4</v>
      </c>
      <c r="C67" s="76" t="s">
        <v>5</v>
      </c>
      <c r="D67" s="76" t="s">
        <v>6</v>
      </c>
      <c r="E67" s="76" t="s">
        <v>61</v>
      </c>
      <c r="F67" s="76" t="s">
        <v>7</v>
      </c>
      <c r="G67" s="76"/>
      <c r="H67" s="76"/>
      <c r="I67" s="65" t="s">
        <v>8</v>
      </c>
    </row>
    <row r="68" spans="1:9" ht="18">
      <c r="A68" s="76"/>
      <c r="B68" s="65"/>
      <c r="C68" s="76"/>
      <c r="D68" s="76"/>
      <c r="E68" s="76"/>
      <c r="F68" s="19" t="s">
        <v>9</v>
      </c>
      <c r="G68" s="19" t="s">
        <v>10</v>
      </c>
      <c r="H68" s="19" t="s">
        <v>11</v>
      </c>
      <c r="I68" s="65"/>
    </row>
    <row r="69" spans="1:9">
      <c r="A69" s="66" t="s">
        <v>62</v>
      </c>
      <c r="B69" s="67"/>
      <c r="C69" s="67"/>
      <c r="D69" s="67"/>
      <c r="E69" s="67"/>
      <c r="F69" s="67"/>
      <c r="G69" s="67"/>
      <c r="H69" s="67"/>
      <c r="I69" s="67"/>
    </row>
    <row r="70" spans="1:9">
      <c r="A70" s="6">
        <v>2011</v>
      </c>
      <c r="B70" s="6">
        <v>47</v>
      </c>
      <c r="C70" s="7" t="s">
        <v>23</v>
      </c>
      <c r="D70" s="6">
        <v>100</v>
      </c>
      <c r="E70" s="13">
        <v>13.25</v>
      </c>
      <c r="F70" s="14">
        <v>2.6</v>
      </c>
      <c r="G70" s="14">
        <v>5.0999999999999996</v>
      </c>
      <c r="H70" s="14">
        <v>8.1999999999999993</v>
      </c>
      <c r="I70" s="14">
        <f>F70*4.1+G70*9.3+H70*4.1</f>
        <v>91.710000000000008</v>
      </c>
    </row>
    <row r="71" spans="1:9">
      <c r="A71" s="6">
        <v>2012</v>
      </c>
      <c r="B71" s="6">
        <v>77</v>
      </c>
      <c r="C71" s="7" t="s">
        <v>31</v>
      </c>
      <c r="D71" s="9">
        <v>250</v>
      </c>
      <c r="E71" s="13">
        <v>21.27</v>
      </c>
      <c r="F71" s="14">
        <v>7.2</v>
      </c>
      <c r="G71" s="14">
        <v>2.8</v>
      </c>
      <c r="H71" s="14">
        <v>32.6</v>
      </c>
      <c r="I71" s="14">
        <f t="shared" ref="I71:I76" si="12">F71*4.1+G71*9.3+H71*4.1</f>
        <v>189.22</v>
      </c>
    </row>
    <row r="72" spans="1:9">
      <c r="A72" s="6">
        <v>2008</v>
      </c>
      <c r="B72" s="6">
        <v>272</v>
      </c>
      <c r="C72" s="7" t="s">
        <v>33</v>
      </c>
      <c r="D72" s="6">
        <v>100</v>
      </c>
      <c r="E72" s="13">
        <v>36.79</v>
      </c>
      <c r="F72" s="14">
        <v>11</v>
      </c>
      <c r="G72" s="14">
        <v>15.8</v>
      </c>
      <c r="H72" s="14">
        <v>14.9</v>
      </c>
      <c r="I72" s="14">
        <f t="shared" si="12"/>
        <v>253.13000000000002</v>
      </c>
    </row>
    <row r="73" spans="1:9" ht="22.5">
      <c r="A73" s="6">
        <v>2011</v>
      </c>
      <c r="B73" s="6">
        <v>309</v>
      </c>
      <c r="C73" s="7" t="s">
        <v>32</v>
      </c>
      <c r="D73" s="6">
        <v>180</v>
      </c>
      <c r="E73" s="13">
        <v>8.9700000000000006</v>
      </c>
      <c r="F73" s="14">
        <v>5.8</v>
      </c>
      <c r="G73" s="14">
        <v>4.4000000000000004</v>
      </c>
      <c r="H73" s="14">
        <v>45.2</v>
      </c>
      <c r="I73" s="14">
        <f t="shared" si="12"/>
        <v>250.01999999999998</v>
      </c>
    </row>
    <row r="74" spans="1:9">
      <c r="A74" s="6">
        <v>2011</v>
      </c>
      <c r="B74" s="6"/>
      <c r="C74" s="7" t="s">
        <v>58</v>
      </c>
      <c r="D74" s="6">
        <v>200</v>
      </c>
      <c r="E74" s="13">
        <v>25</v>
      </c>
      <c r="F74" s="14">
        <v>0</v>
      </c>
      <c r="G74" s="14">
        <v>0</v>
      </c>
      <c r="H74" s="14">
        <v>9.6999999999999993</v>
      </c>
      <c r="I74" s="14">
        <f t="shared" si="12"/>
        <v>39.769999999999996</v>
      </c>
    </row>
    <row r="75" spans="1:9">
      <c r="A75" s="6">
        <v>2008</v>
      </c>
      <c r="B75" s="9"/>
      <c r="C75" s="7" t="s">
        <v>29</v>
      </c>
      <c r="D75" s="10">
        <v>180</v>
      </c>
      <c r="E75" s="13">
        <v>18.22</v>
      </c>
      <c r="F75" s="14">
        <v>0.8</v>
      </c>
      <c r="G75" s="14">
        <v>0.8</v>
      </c>
      <c r="H75" s="14">
        <v>19.600000000000001</v>
      </c>
      <c r="I75" s="14">
        <f t="shared" si="12"/>
        <v>91.08</v>
      </c>
    </row>
    <row r="76" spans="1:9">
      <c r="A76" s="6">
        <v>2008</v>
      </c>
      <c r="B76" s="9"/>
      <c r="C76" s="7" t="s">
        <v>16</v>
      </c>
      <c r="D76" s="10">
        <v>20</v>
      </c>
      <c r="E76" s="13">
        <v>1.5</v>
      </c>
      <c r="F76" s="14">
        <v>1.3</v>
      </c>
      <c r="G76" s="14">
        <v>0.2</v>
      </c>
      <c r="H76" s="14">
        <v>8.5</v>
      </c>
      <c r="I76" s="14">
        <f t="shared" si="12"/>
        <v>42.039999999999992</v>
      </c>
    </row>
    <row r="77" spans="1:9">
      <c r="A77" s="68" t="s">
        <v>18</v>
      </c>
      <c r="B77" s="69"/>
      <c r="C77" s="69"/>
      <c r="D77" s="11">
        <f t="shared" ref="D77:I77" si="13">SUM(D70:D76)</f>
        <v>1030</v>
      </c>
      <c r="E77" s="15">
        <f t="shared" si="13"/>
        <v>125</v>
      </c>
      <c r="F77" s="15">
        <f t="shared" si="13"/>
        <v>28.700000000000003</v>
      </c>
      <c r="G77" s="15">
        <f t="shared" si="13"/>
        <v>29.1</v>
      </c>
      <c r="H77" s="15">
        <f t="shared" si="13"/>
        <v>138.70000000000002</v>
      </c>
      <c r="I77" s="15">
        <f t="shared" si="13"/>
        <v>956.97</v>
      </c>
    </row>
    <row r="78" spans="1:9">
      <c r="A78" s="70" t="s">
        <v>19</v>
      </c>
      <c r="B78" s="70"/>
      <c r="C78" s="70"/>
      <c r="D78" s="71"/>
      <c r="E78" s="16">
        <f>E77</f>
        <v>125</v>
      </c>
      <c r="F78" s="16">
        <f t="shared" ref="F78:I78" si="14">F77</f>
        <v>28.700000000000003</v>
      </c>
      <c r="G78" s="16">
        <f t="shared" si="14"/>
        <v>29.1</v>
      </c>
      <c r="H78" s="16">
        <f t="shared" si="14"/>
        <v>138.70000000000002</v>
      </c>
      <c r="I78" s="16">
        <f t="shared" si="14"/>
        <v>956.97</v>
      </c>
    </row>
    <row r="79" spans="1:9">
      <c r="A79" s="72" t="s">
        <v>53</v>
      </c>
      <c r="B79" s="73"/>
      <c r="C79" s="73"/>
      <c r="D79" s="73"/>
      <c r="E79" s="16">
        <f>125-E77</f>
        <v>0</v>
      </c>
      <c r="F79" s="17">
        <v>1</v>
      </c>
      <c r="G79" s="17">
        <v>1</v>
      </c>
      <c r="H79" s="17">
        <v>4</v>
      </c>
      <c r="I79" s="16"/>
    </row>
    <row r="81" spans="1:9">
      <c r="A81" s="49" t="s">
        <v>84</v>
      </c>
      <c r="B81" s="49"/>
      <c r="C81" s="49"/>
      <c r="D81" s="49"/>
      <c r="E81" s="49"/>
      <c r="F81" s="49"/>
      <c r="G81" s="49"/>
      <c r="H81" s="49"/>
      <c r="I81" s="49"/>
    </row>
    <row r="82" spans="1:9">
      <c r="A82" s="50" t="s">
        <v>45</v>
      </c>
      <c r="B82" s="51"/>
      <c r="C82" s="52"/>
      <c r="D82" s="59" t="s">
        <v>7</v>
      </c>
      <c r="E82" s="60"/>
      <c r="F82" s="60"/>
      <c r="G82" s="60"/>
      <c r="H82" s="60"/>
      <c r="I82" s="60"/>
    </row>
    <row r="83" spans="1:9">
      <c r="A83" s="53"/>
      <c r="B83" s="54"/>
      <c r="C83" s="55"/>
      <c r="D83" s="61" t="s">
        <v>85</v>
      </c>
      <c r="E83" s="61"/>
      <c r="F83" s="61" t="s">
        <v>10</v>
      </c>
      <c r="G83" s="61" t="s">
        <v>11</v>
      </c>
      <c r="H83" s="63" t="s">
        <v>46</v>
      </c>
      <c r="I83" s="63"/>
    </row>
    <row r="84" spans="1:9">
      <c r="A84" s="56"/>
      <c r="B84" s="57"/>
      <c r="C84" s="58"/>
      <c r="D84" s="62"/>
      <c r="E84" s="62"/>
      <c r="F84" s="62"/>
      <c r="G84" s="62"/>
      <c r="H84" s="63"/>
      <c r="I84" s="63"/>
    </row>
    <row r="85" spans="1:9">
      <c r="A85" s="36" t="s">
        <v>43</v>
      </c>
      <c r="B85" s="37"/>
      <c r="C85" s="38"/>
      <c r="D85" s="23">
        <f>F77+F61+F46+F31+F16</f>
        <v>156.5</v>
      </c>
      <c r="E85" s="24"/>
      <c r="F85" s="23">
        <f>G77+G61+G46+G30+G15</f>
        <v>153.29999999999998</v>
      </c>
      <c r="G85" s="23">
        <f>H77+H61+H46+H30++H15</f>
        <v>660</v>
      </c>
      <c r="H85" s="39">
        <f>I77+I61+I46+I30+I15</f>
        <v>4773.34</v>
      </c>
      <c r="I85" s="39"/>
    </row>
    <row r="86" spans="1:9">
      <c r="A86" s="40" t="s">
        <v>44</v>
      </c>
      <c r="B86" s="41"/>
      <c r="C86" s="42"/>
      <c r="D86" s="24">
        <f>D85/5</f>
        <v>31.3</v>
      </c>
      <c r="E86" s="24"/>
      <c r="F86" s="24">
        <f t="shared" ref="F86" si="15">F85/5</f>
        <v>30.659999999999997</v>
      </c>
      <c r="G86" s="30">
        <f>G85/5</f>
        <v>132</v>
      </c>
      <c r="H86" s="48">
        <f>H85/5</f>
        <v>954.66800000000001</v>
      </c>
      <c r="I86" s="48"/>
    </row>
    <row r="87" spans="1:9">
      <c r="A87" s="45" t="s">
        <v>47</v>
      </c>
      <c r="B87" s="46"/>
      <c r="C87" s="47"/>
      <c r="D87" s="26">
        <v>1</v>
      </c>
      <c r="E87" s="26"/>
      <c r="F87" s="26">
        <v>1</v>
      </c>
      <c r="G87" s="26">
        <v>4</v>
      </c>
      <c r="H87" s="4"/>
      <c r="I87" s="4"/>
    </row>
    <row r="98" spans="1:9">
      <c r="A98" s="74" t="s">
        <v>74</v>
      </c>
      <c r="B98" s="74"/>
      <c r="C98" s="74"/>
      <c r="D98" s="74" t="s">
        <v>50</v>
      </c>
      <c r="E98" s="74"/>
      <c r="F98" s="74"/>
    </row>
    <row r="99" spans="1:9">
      <c r="A99" s="74" t="s">
        <v>0</v>
      </c>
      <c r="B99" s="74"/>
      <c r="C99" s="74"/>
      <c r="D99" s="74" t="s">
        <v>75</v>
      </c>
      <c r="E99" s="74"/>
      <c r="F99" s="74"/>
    </row>
    <row r="100" spans="1:9">
      <c r="A100" s="75" t="s">
        <v>2</v>
      </c>
      <c r="B100" s="75"/>
      <c r="C100" s="75"/>
      <c r="D100" s="79" t="s">
        <v>54</v>
      </c>
      <c r="E100" s="79"/>
      <c r="F100" s="79"/>
      <c r="G100" s="32"/>
      <c r="H100" s="32"/>
      <c r="I100" s="32"/>
    </row>
    <row r="101" spans="1:9">
      <c r="A101" s="76" t="s">
        <v>3</v>
      </c>
      <c r="B101" s="65" t="s">
        <v>4</v>
      </c>
      <c r="C101" s="76" t="s">
        <v>5</v>
      </c>
      <c r="D101" s="76" t="s">
        <v>6</v>
      </c>
      <c r="E101" s="76" t="s">
        <v>61</v>
      </c>
      <c r="F101" s="76" t="s">
        <v>7</v>
      </c>
      <c r="G101" s="76"/>
      <c r="H101" s="76"/>
      <c r="I101" s="65" t="s">
        <v>8</v>
      </c>
    </row>
    <row r="102" spans="1:9" ht="18">
      <c r="A102" s="76"/>
      <c r="B102" s="65"/>
      <c r="C102" s="76"/>
      <c r="D102" s="76"/>
      <c r="E102" s="76"/>
      <c r="F102" s="19" t="s">
        <v>9</v>
      </c>
      <c r="G102" s="19" t="s">
        <v>10</v>
      </c>
      <c r="H102" s="19" t="s">
        <v>11</v>
      </c>
      <c r="I102" s="65"/>
    </row>
    <row r="103" spans="1:9">
      <c r="A103" s="66" t="s">
        <v>62</v>
      </c>
      <c r="B103" s="67"/>
      <c r="C103" s="67"/>
      <c r="D103" s="67"/>
      <c r="E103" s="67"/>
      <c r="F103" s="67"/>
      <c r="G103" s="67"/>
      <c r="H103" s="67"/>
      <c r="I103" s="67"/>
    </row>
    <row r="104" spans="1:9">
      <c r="A104" s="6">
        <v>2008</v>
      </c>
      <c r="B104" s="6">
        <v>2</v>
      </c>
      <c r="C104" s="7" t="s">
        <v>48</v>
      </c>
      <c r="D104" s="6">
        <v>100</v>
      </c>
      <c r="E104" s="13">
        <v>20</v>
      </c>
      <c r="F104" s="14">
        <v>0.8</v>
      </c>
      <c r="G104" s="14">
        <v>0.1</v>
      </c>
      <c r="H104" s="14">
        <v>1.7</v>
      </c>
      <c r="I104" s="14">
        <f>F104*4.1+G104*9.3+H104*4.1</f>
        <v>11.18</v>
      </c>
    </row>
    <row r="105" spans="1:9" ht="33.75">
      <c r="A105" s="6">
        <v>2011</v>
      </c>
      <c r="B105" s="6">
        <v>102</v>
      </c>
      <c r="C105" s="7" t="s">
        <v>35</v>
      </c>
      <c r="D105" s="6">
        <v>250</v>
      </c>
      <c r="E105" s="13">
        <v>18.02</v>
      </c>
      <c r="F105" s="14">
        <v>9</v>
      </c>
      <c r="G105" s="14">
        <v>8.6</v>
      </c>
      <c r="H105" s="14">
        <v>18.7</v>
      </c>
      <c r="I105" s="14">
        <f t="shared" ref="I105:I110" si="16">F105*4.1+G105*9.3+H105*4.1</f>
        <v>193.54999999999998</v>
      </c>
    </row>
    <row r="106" spans="1:9" ht="22.5">
      <c r="A106" s="6">
        <v>2011</v>
      </c>
      <c r="B106" s="6">
        <v>287</v>
      </c>
      <c r="C106" s="7" t="s">
        <v>36</v>
      </c>
      <c r="D106" s="6">
        <v>280</v>
      </c>
      <c r="E106" s="13">
        <v>42.59</v>
      </c>
      <c r="F106" s="14">
        <v>20.399999999999999</v>
      </c>
      <c r="G106" s="14">
        <v>22.9</v>
      </c>
      <c r="H106" s="14">
        <v>62.7</v>
      </c>
      <c r="I106" s="14">
        <f t="shared" si="16"/>
        <v>553.68000000000006</v>
      </c>
    </row>
    <row r="107" spans="1:9">
      <c r="A107" s="6">
        <v>2008</v>
      </c>
      <c r="B107" s="6">
        <v>436</v>
      </c>
      <c r="C107" s="7" t="s">
        <v>15</v>
      </c>
      <c r="D107" s="6">
        <v>180</v>
      </c>
      <c r="E107" s="13">
        <v>3.96</v>
      </c>
      <c r="F107" s="14">
        <v>0.1</v>
      </c>
      <c r="G107" s="14">
        <v>0</v>
      </c>
      <c r="H107" s="14">
        <v>12.1</v>
      </c>
      <c r="I107" s="14">
        <f t="shared" si="16"/>
        <v>50.019999999999989</v>
      </c>
    </row>
    <row r="108" spans="1:9">
      <c r="A108" s="6">
        <v>2008</v>
      </c>
      <c r="B108" s="9"/>
      <c r="C108" s="7" t="s">
        <v>16</v>
      </c>
      <c r="D108" s="10">
        <v>40</v>
      </c>
      <c r="E108" s="13">
        <v>1.5</v>
      </c>
      <c r="F108" s="14">
        <v>1.3</v>
      </c>
      <c r="G108" s="14">
        <v>0.2</v>
      </c>
      <c r="H108" s="14">
        <v>17.100000000000001</v>
      </c>
      <c r="I108" s="14">
        <f t="shared" si="16"/>
        <v>77.3</v>
      </c>
    </row>
    <row r="109" spans="1:9">
      <c r="A109" s="6">
        <v>2008</v>
      </c>
      <c r="B109" s="6">
        <v>3</v>
      </c>
      <c r="C109" s="7" t="s">
        <v>26</v>
      </c>
      <c r="D109" s="8" t="s">
        <v>77</v>
      </c>
      <c r="E109" s="13">
        <v>16.7</v>
      </c>
      <c r="F109" s="14">
        <v>7.2</v>
      </c>
      <c r="G109" s="14">
        <v>6.5</v>
      </c>
      <c r="H109" s="14">
        <v>20.6</v>
      </c>
      <c r="I109" s="14">
        <f t="shared" si="16"/>
        <v>174.43</v>
      </c>
    </row>
    <row r="110" spans="1:9">
      <c r="A110" s="6">
        <v>2008</v>
      </c>
      <c r="B110" s="9"/>
      <c r="C110" s="7" t="s">
        <v>29</v>
      </c>
      <c r="D110" s="10">
        <v>200</v>
      </c>
      <c r="E110" s="13">
        <v>22.23</v>
      </c>
      <c r="F110" s="14">
        <v>0.8</v>
      </c>
      <c r="G110" s="14">
        <v>0.8</v>
      </c>
      <c r="H110" s="14">
        <v>19.600000000000001</v>
      </c>
      <c r="I110" s="14">
        <f t="shared" si="16"/>
        <v>91.08</v>
      </c>
    </row>
    <row r="111" spans="1:9">
      <c r="A111" s="68" t="s">
        <v>18</v>
      </c>
      <c r="B111" s="69"/>
      <c r="C111" s="69"/>
      <c r="D111" s="11">
        <v>1110</v>
      </c>
      <c r="E111" s="15">
        <f>SUM(E101:E110)</f>
        <v>125</v>
      </c>
      <c r="F111" s="15">
        <f t="shared" ref="F111:I111" si="17">SUM(F101:F110)</f>
        <v>39.6</v>
      </c>
      <c r="G111" s="15">
        <f t="shared" si="17"/>
        <v>39.099999999999994</v>
      </c>
      <c r="H111" s="15">
        <f t="shared" si="17"/>
        <v>152.49999999999997</v>
      </c>
      <c r="I111" s="15">
        <f t="shared" si="17"/>
        <v>1151.24</v>
      </c>
    </row>
    <row r="112" spans="1:9">
      <c r="A112" s="70" t="s">
        <v>19</v>
      </c>
      <c r="B112" s="70"/>
      <c r="C112" s="70"/>
      <c r="D112" s="71"/>
      <c r="E112" s="16">
        <f>E111</f>
        <v>125</v>
      </c>
      <c r="F112" s="16">
        <f t="shared" ref="F112:I112" si="18">F111</f>
        <v>39.6</v>
      </c>
      <c r="G112" s="16">
        <f t="shared" si="18"/>
        <v>39.099999999999994</v>
      </c>
      <c r="H112" s="16">
        <f t="shared" si="18"/>
        <v>152.49999999999997</v>
      </c>
      <c r="I112" s="16">
        <f t="shared" si="18"/>
        <v>1151.24</v>
      </c>
    </row>
    <row r="113" spans="1:9">
      <c r="A113" s="72" t="s">
        <v>53</v>
      </c>
      <c r="B113" s="73"/>
      <c r="C113" s="73"/>
      <c r="D113" s="73"/>
      <c r="E113" s="16">
        <f>125-E111</f>
        <v>0</v>
      </c>
      <c r="F113" s="17">
        <v>1</v>
      </c>
      <c r="G113" s="17">
        <v>1</v>
      </c>
      <c r="H113" s="17">
        <v>4</v>
      </c>
      <c r="I113" s="16"/>
    </row>
    <row r="114" spans="1:9">
      <c r="A114" s="74" t="s">
        <v>78</v>
      </c>
      <c r="B114" s="74"/>
      <c r="C114" s="74"/>
      <c r="D114" s="74" t="s">
        <v>55</v>
      </c>
      <c r="E114" s="74"/>
      <c r="F114" s="74"/>
    </row>
    <row r="115" spans="1:9">
      <c r="A115" s="74" t="s">
        <v>0</v>
      </c>
      <c r="B115" s="74"/>
      <c r="C115" s="74"/>
      <c r="D115" s="74" t="s">
        <v>75</v>
      </c>
      <c r="E115" s="74"/>
      <c r="F115" s="74"/>
    </row>
    <row r="116" spans="1:9">
      <c r="A116" s="75" t="s">
        <v>2</v>
      </c>
      <c r="B116" s="75"/>
      <c r="C116" s="75"/>
      <c r="D116" s="79" t="s">
        <v>54</v>
      </c>
      <c r="E116" s="79"/>
      <c r="F116" s="79"/>
      <c r="G116" s="32"/>
      <c r="H116" s="32"/>
      <c r="I116" s="32"/>
    </row>
    <row r="117" spans="1:9">
      <c r="A117" s="76" t="s">
        <v>3</v>
      </c>
      <c r="B117" s="65" t="s">
        <v>4</v>
      </c>
      <c r="C117" s="76" t="s">
        <v>5</v>
      </c>
      <c r="D117" s="76" t="s">
        <v>6</v>
      </c>
      <c r="E117" s="76" t="s">
        <v>61</v>
      </c>
      <c r="F117" s="76" t="s">
        <v>7</v>
      </c>
      <c r="G117" s="76"/>
      <c r="H117" s="76"/>
      <c r="I117" s="65" t="s">
        <v>8</v>
      </c>
    </row>
    <row r="118" spans="1:9" ht="18">
      <c r="A118" s="76"/>
      <c r="B118" s="65"/>
      <c r="C118" s="76"/>
      <c r="D118" s="76"/>
      <c r="E118" s="76"/>
      <c r="F118" s="19" t="s">
        <v>9</v>
      </c>
      <c r="G118" s="19" t="s">
        <v>10</v>
      </c>
      <c r="H118" s="19" t="s">
        <v>11</v>
      </c>
      <c r="I118" s="65"/>
    </row>
    <row r="119" spans="1:9">
      <c r="A119" s="66" t="s">
        <v>62</v>
      </c>
      <c r="B119" s="67"/>
      <c r="C119" s="67"/>
      <c r="D119" s="67"/>
      <c r="E119" s="67"/>
      <c r="F119" s="67"/>
      <c r="G119" s="67"/>
      <c r="H119" s="67"/>
      <c r="I119" s="67"/>
    </row>
    <row r="120" spans="1:9">
      <c r="A120" s="1">
        <v>2008</v>
      </c>
      <c r="B120" s="1">
        <v>1</v>
      </c>
      <c r="C120" s="5" t="s">
        <v>42</v>
      </c>
      <c r="D120" s="1">
        <v>100</v>
      </c>
      <c r="E120" s="20">
        <v>23.58</v>
      </c>
      <c r="F120" s="2">
        <v>0.5</v>
      </c>
      <c r="G120" s="2">
        <v>0.1</v>
      </c>
      <c r="H120" s="2">
        <v>1.5</v>
      </c>
      <c r="I120" s="3">
        <f t="shared" ref="I120:I125" si="19">F120*4.1+G120*9.3+H120*4.1</f>
        <v>9.129999999999999</v>
      </c>
    </row>
    <row r="121" spans="1:9" ht="22.5">
      <c r="A121" s="6">
        <v>2011</v>
      </c>
      <c r="B121" s="6">
        <v>82</v>
      </c>
      <c r="C121" s="7" t="s">
        <v>27</v>
      </c>
      <c r="D121" s="6">
        <v>250</v>
      </c>
      <c r="E121" s="13">
        <v>24.11</v>
      </c>
      <c r="F121" s="14">
        <v>5</v>
      </c>
      <c r="G121" s="14">
        <v>9</v>
      </c>
      <c r="H121" s="14">
        <v>12.8</v>
      </c>
      <c r="I121" s="14">
        <f t="shared" si="19"/>
        <v>156.68</v>
      </c>
    </row>
    <row r="122" spans="1:9">
      <c r="A122" s="6">
        <v>2008</v>
      </c>
      <c r="B122" s="6">
        <v>323</v>
      </c>
      <c r="C122" s="7" t="s">
        <v>70</v>
      </c>
      <c r="D122" s="6">
        <v>180</v>
      </c>
      <c r="E122" s="13">
        <v>13.34</v>
      </c>
      <c r="F122" s="14">
        <v>10.1</v>
      </c>
      <c r="G122" s="14">
        <v>5.0999999999999996</v>
      </c>
      <c r="H122" s="14">
        <v>51.9</v>
      </c>
      <c r="I122" s="14">
        <f t="shared" si="19"/>
        <v>301.63</v>
      </c>
    </row>
    <row r="123" spans="1:9">
      <c r="A123" s="6">
        <v>2011</v>
      </c>
      <c r="B123" s="6">
        <v>255</v>
      </c>
      <c r="C123" s="7" t="s">
        <v>28</v>
      </c>
      <c r="D123" s="6">
        <v>100</v>
      </c>
      <c r="E123" s="13">
        <v>35.97</v>
      </c>
      <c r="F123" s="14">
        <v>8.6999999999999993</v>
      </c>
      <c r="G123" s="14">
        <v>11</v>
      </c>
      <c r="H123" s="14">
        <v>8.6999999999999993</v>
      </c>
      <c r="I123" s="14">
        <f t="shared" si="19"/>
        <v>173.64</v>
      </c>
    </row>
    <row r="124" spans="1:9">
      <c r="A124" s="6">
        <v>2011</v>
      </c>
      <c r="B124" s="6"/>
      <c r="C124" s="7" t="s">
        <v>58</v>
      </c>
      <c r="D124" s="6">
        <v>200</v>
      </c>
      <c r="E124" s="13">
        <v>25</v>
      </c>
      <c r="F124" s="14">
        <v>0</v>
      </c>
      <c r="G124" s="14">
        <v>0</v>
      </c>
      <c r="H124" s="14">
        <v>9.6999999999999993</v>
      </c>
      <c r="I124" s="14">
        <f t="shared" si="19"/>
        <v>39.769999999999996</v>
      </c>
    </row>
    <row r="125" spans="1:9">
      <c r="A125" s="6">
        <v>2008</v>
      </c>
      <c r="B125" s="9"/>
      <c r="C125" s="7" t="s">
        <v>16</v>
      </c>
      <c r="D125" s="10">
        <v>40</v>
      </c>
      <c r="E125" s="13">
        <v>3</v>
      </c>
      <c r="F125" s="14">
        <v>2.7</v>
      </c>
      <c r="G125" s="14">
        <v>0.4</v>
      </c>
      <c r="H125" s="14">
        <v>17</v>
      </c>
      <c r="I125" s="14">
        <f t="shared" si="19"/>
        <v>84.49</v>
      </c>
    </row>
    <row r="126" spans="1:9">
      <c r="A126" s="68" t="s">
        <v>18</v>
      </c>
      <c r="B126" s="69"/>
      <c r="C126" s="69"/>
      <c r="D126" s="11">
        <f>SUM(D120:D125)</f>
        <v>870</v>
      </c>
      <c r="E126" s="15">
        <f>SUM(E119:E125)</f>
        <v>125</v>
      </c>
      <c r="F126" s="15">
        <f>SUM(F119:F125)</f>
        <v>26.999999999999996</v>
      </c>
      <c r="G126" s="15">
        <f>SUM(G119:G125)</f>
        <v>25.599999999999998</v>
      </c>
      <c r="H126" s="15">
        <f>SUM(H119:H125)</f>
        <v>101.60000000000001</v>
      </c>
      <c r="I126" s="15">
        <f>SUM(I119:I125)</f>
        <v>765.33999999999992</v>
      </c>
    </row>
    <row r="127" spans="1:9">
      <c r="A127" s="70" t="s">
        <v>19</v>
      </c>
      <c r="B127" s="70"/>
      <c r="C127" s="70"/>
      <c r="D127" s="71"/>
      <c r="E127" s="16">
        <f>E126</f>
        <v>125</v>
      </c>
      <c r="F127" s="16">
        <f t="shared" ref="F127:I127" si="20">F126</f>
        <v>26.999999999999996</v>
      </c>
      <c r="G127" s="16">
        <f t="shared" si="20"/>
        <v>25.599999999999998</v>
      </c>
      <c r="H127" s="16">
        <f t="shared" si="20"/>
        <v>101.60000000000001</v>
      </c>
      <c r="I127" s="16">
        <f t="shared" si="20"/>
        <v>765.33999999999992</v>
      </c>
    </row>
    <row r="128" spans="1:9">
      <c r="A128" s="72" t="s">
        <v>53</v>
      </c>
      <c r="B128" s="73"/>
      <c r="C128" s="73"/>
      <c r="D128" s="73"/>
      <c r="E128" s="16">
        <f>125-E126</f>
        <v>0</v>
      </c>
      <c r="F128" s="17">
        <v>1</v>
      </c>
      <c r="G128" s="17">
        <v>1</v>
      </c>
      <c r="H128" s="17">
        <v>4</v>
      </c>
      <c r="I128" s="16"/>
    </row>
    <row r="129" spans="1:9">
      <c r="A129" s="74" t="s">
        <v>79</v>
      </c>
      <c r="B129" s="74"/>
      <c r="C129" s="74"/>
      <c r="D129" s="74" t="s">
        <v>22</v>
      </c>
      <c r="E129" s="74"/>
      <c r="F129" s="74"/>
    </row>
    <row r="130" spans="1:9">
      <c r="A130" s="74" t="s">
        <v>0</v>
      </c>
      <c r="B130" s="74"/>
      <c r="C130" s="74"/>
      <c r="D130" s="74" t="s">
        <v>75</v>
      </c>
      <c r="E130" s="74"/>
      <c r="F130" s="74"/>
    </row>
    <row r="131" spans="1:9">
      <c r="A131" s="75" t="s">
        <v>2</v>
      </c>
      <c r="B131" s="75"/>
      <c r="C131" s="75"/>
      <c r="D131" s="79" t="s">
        <v>54</v>
      </c>
      <c r="E131" s="79"/>
      <c r="F131" s="79"/>
      <c r="G131" s="32"/>
      <c r="H131" s="32"/>
      <c r="I131" s="32"/>
    </row>
    <row r="132" spans="1:9">
      <c r="A132" s="76" t="s">
        <v>3</v>
      </c>
      <c r="B132" s="65" t="s">
        <v>4</v>
      </c>
      <c r="C132" s="76" t="s">
        <v>5</v>
      </c>
      <c r="D132" s="76" t="s">
        <v>6</v>
      </c>
      <c r="E132" s="76" t="s">
        <v>61</v>
      </c>
      <c r="F132" s="76" t="s">
        <v>7</v>
      </c>
      <c r="G132" s="76"/>
      <c r="H132" s="76"/>
      <c r="I132" s="65" t="s">
        <v>8</v>
      </c>
    </row>
    <row r="133" spans="1:9" ht="18">
      <c r="A133" s="76"/>
      <c r="B133" s="65"/>
      <c r="C133" s="76"/>
      <c r="D133" s="76"/>
      <c r="E133" s="76"/>
      <c r="F133" s="19" t="s">
        <v>9</v>
      </c>
      <c r="G133" s="19" t="s">
        <v>10</v>
      </c>
      <c r="H133" s="19" t="s">
        <v>11</v>
      </c>
      <c r="I133" s="65"/>
    </row>
    <row r="134" spans="1:9">
      <c r="A134" s="66" t="s">
        <v>62</v>
      </c>
      <c r="B134" s="67"/>
      <c r="C134" s="67"/>
      <c r="D134" s="67"/>
      <c r="E134" s="67"/>
      <c r="F134" s="67"/>
      <c r="G134" s="67"/>
      <c r="H134" s="67"/>
      <c r="I134" s="67"/>
    </row>
    <row r="135" spans="1:9">
      <c r="A135" s="1">
        <v>2008</v>
      </c>
      <c r="B135" s="1">
        <v>3</v>
      </c>
      <c r="C135" s="5" t="s">
        <v>57</v>
      </c>
      <c r="D135" s="1">
        <v>100</v>
      </c>
      <c r="E135" s="20">
        <v>23.25</v>
      </c>
      <c r="F135" s="2">
        <v>1.1000000000000001</v>
      </c>
      <c r="G135" s="2">
        <v>0.2</v>
      </c>
      <c r="H135" s="2">
        <v>3.8</v>
      </c>
      <c r="I135" s="3">
        <f t="shared" ref="I135:I141" si="21">F135*4.1+G135*9.3+H135*4.1</f>
        <v>21.95</v>
      </c>
    </row>
    <row r="136" spans="1:9" ht="22.5">
      <c r="A136" s="6">
        <v>2011</v>
      </c>
      <c r="B136" s="6">
        <v>101</v>
      </c>
      <c r="C136" s="7" t="s">
        <v>80</v>
      </c>
      <c r="D136" s="6">
        <v>250</v>
      </c>
      <c r="E136" s="13">
        <v>10.9</v>
      </c>
      <c r="F136" s="14">
        <v>5.5</v>
      </c>
      <c r="G136" s="14">
        <v>5.3</v>
      </c>
      <c r="H136" s="14">
        <v>29.8</v>
      </c>
      <c r="I136" s="14">
        <f t="shared" si="21"/>
        <v>194.01999999999998</v>
      </c>
    </row>
    <row r="137" spans="1:9">
      <c r="A137" s="6">
        <v>2008</v>
      </c>
      <c r="B137" s="6">
        <v>346</v>
      </c>
      <c r="C137" s="7" t="s">
        <v>89</v>
      </c>
      <c r="D137" s="6">
        <v>180</v>
      </c>
      <c r="E137" s="13">
        <v>27.91</v>
      </c>
      <c r="F137" s="14">
        <v>5.2</v>
      </c>
      <c r="G137" s="14">
        <v>6.1</v>
      </c>
      <c r="H137" s="14">
        <v>43.8</v>
      </c>
      <c r="I137" s="14">
        <f t="shared" si="21"/>
        <v>257.63</v>
      </c>
    </row>
    <row r="138" spans="1:9" ht="22.5">
      <c r="A138" s="6">
        <v>2011</v>
      </c>
      <c r="B138" s="6">
        <v>278</v>
      </c>
      <c r="C138" s="7" t="s">
        <v>38</v>
      </c>
      <c r="D138" s="9" t="s">
        <v>39</v>
      </c>
      <c r="E138" s="13">
        <v>30.49</v>
      </c>
      <c r="F138" s="14">
        <v>14.6</v>
      </c>
      <c r="G138" s="14">
        <v>11.6</v>
      </c>
      <c r="H138" s="14">
        <v>14.8</v>
      </c>
      <c r="I138" s="14">
        <f t="shared" si="21"/>
        <v>228.42000000000002</v>
      </c>
    </row>
    <row r="139" spans="1:9">
      <c r="A139" s="6">
        <v>2011</v>
      </c>
      <c r="B139" s="6"/>
      <c r="C139" s="7" t="s">
        <v>58</v>
      </c>
      <c r="D139" s="6">
        <v>200</v>
      </c>
      <c r="E139" s="13">
        <v>25</v>
      </c>
      <c r="F139" s="14">
        <v>0</v>
      </c>
      <c r="G139" s="14">
        <v>0</v>
      </c>
      <c r="H139" s="14">
        <v>9.6999999999999993</v>
      </c>
      <c r="I139" s="14">
        <f t="shared" si="21"/>
        <v>39.769999999999996</v>
      </c>
    </row>
    <row r="140" spans="1:9">
      <c r="A140" s="6"/>
      <c r="B140" s="6"/>
      <c r="C140" s="7" t="s">
        <v>30</v>
      </c>
      <c r="D140" s="10">
        <v>20</v>
      </c>
      <c r="E140" s="13">
        <v>5.95</v>
      </c>
      <c r="F140" s="14">
        <v>2</v>
      </c>
      <c r="G140" s="14">
        <v>2.1</v>
      </c>
      <c r="H140" s="14">
        <v>10.5</v>
      </c>
      <c r="I140" s="14">
        <f>F140*4.1+G140*9.3+H140*4.1</f>
        <v>70.78</v>
      </c>
    </row>
    <row r="141" spans="1:9">
      <c r="A141" s="6">
        <v>2008</v>
      </c>
      <c r="B141" s="9"/>
      <c r="C141" s="7" t="s">
        <v>16</v>
      </c>
      <c r="D141" s="10">
        <v>20</v>
      </c>
      <c r="E141" s="13">
        <v>1.5</v>
      </c>
      <c r="F141" s="14">
        <v>1.3</v>
      </c>
      <c r="G141" s="14">
        <v>0.2</v>
      </c>
      <c r="H141" s="14">
        <v>8.5</v>
      </c>
      <c r="I141" s="14">
        <f t="shared" si="21"/>
        <v>42.039999999999992</v>
      </c>
    </row>
    <row r="142" spans="1:9" ht="12.75" customHeight="1">
      <c r="A142" s="68" t="s">
        <v>18</v>
      </c>
      <c r="B142" s="69"/>
      <c r="C142" s="69"/>
      <c r="D142" s="11">
        <v>890</v>
      </c>
      <c r="E142" s="15">
        <f>SUM(E134:E141)</f>
        <v>125</v>
      </c>
      <c r="F142" s="15">
        <f>SUM(F134:F141)</f>
        <v>29.7</v>
      </c>
      <c r="G142" s="15">
        <f>SUM(G134:G141)</f>
        <v>25.5</v>
      </c>
      <c r="H142" s="15">
        <f>SUM(H134:H141)</f>
        <v>120.9</v>
      </c>
      <c r="I142" s="15">
        <f>SUM(I134:I141)</f>
        <v>854.6099999999999</v>
      </c>
    </row>
    <row r="143" spans="1:9" ht="11.25" customHeight="1">
      <c r="A143" s="70" t="s">
        <v>19</v>
      </c>
      <c r="B143" s="70"/>
      <c r="C143" s="70"/>
      <c r="D143" s="71"/>
      <c r="E143" s="16">
        <f>E142</f>
        <v>125</v>
      </c>
      <c r="F143" s="16">
        <f t="shared" ref="F143:I143" si="22">F142</f>
        <v>29.7</v>
      </c>
      <c r="G143" s="16">
        <f t="shared" si="22"/>
        <v>25.5</v>
      </c>
      <c r="H143" s="16">
        <f t="shared" si="22"/>
        <v>120.9</v>
      </c>
      <c r="I143" s="16">
        <f t="shared" si="22"/>
        <v>854.6099999999999</v>
      </c>
    </row>
    <row r="144" spans="1:9">
      <c r="A144" s="72" t="s">
        <v>53</v>
      </c>
      <c r="B144" s="73"/>
      <c r="C144" s="73"/>
      <c r="D144" s="73"/>
      <c r="E144" s="16">
        <f>125-E142</f>
        <v>0</v>
      </c>
      <c r="F144" s="17">
        <v>1</v>
      </c>
      <c r="G144" s="17">
        <v>1</v>
      </c>
      <c r="H144" s="17">
        <v>4</v>
      </c>
      <c r="I144" s="16"/>
    </row>
    <row r="145" spans="1:9">
      <c r="A145" s="74" t="s">
        <v>81</v>
      </c>
      <c r="B145" s="74"/>
      <c r="C145" s="74"/>
      <c r="D145" s="74" t="s">
        <v>69</v>
      </c>
      <c r="E145" s="74"/>
      <c r="F145" s="74"/>
    </row>
    <row r="146" spans="1:9">
      <c r="A146" s="74" t="s">
        <v>0</v>
      </c>
      <c r="B146" s="74"/>
      <c r="C146" s="74"/>
      <c r="D146" s="74" t="s">
        <v>75</v>
      </c>
      <c r="E146" s="74"/>
      <c r="F146" s="74"/>
    </row>
    <row r="147" spans="1:9">
      <c r="A147" s="75" t="s">
        <v>2</v>
      </c>
      <c r="B147" s="75"/>
      <c r="C147" s="75"/>
      <c r="D147" s="79" t="s">
        <v>54</v>
      </c>
      <c r="E147" s="79"/>
      <c r="F147" s="79"/>
      <c r="G147" s="32"/>
      <c r="H147" s="32"/>
      <c r="I147" s="32"/>
    </row>
    <row r="148" spans="1:9">
      <c r="A148" s="76" t="s">
        <v>3</v>
      </c>
      <c r="B148" s="65" t="s">
        <v>4</v>
      </c>
      <c r="C148" s="76" t="s">
        <v>5</v>
      </c>
      <c r="D148" s="76" t="s">
        <v>6</v>
      </c>
      <c r="E148" s="76" t="s">
        <v>61</v>
      </c>
      <c r="F148" s="76" t="s">
        <v>7</v>
      </c>
      <c r="G148" s="76"/>
      <c r="H148" s="76"/>
      <c r="I148" s="65" t="s">
        <v>8</v>
      </c>
    </row>
    <row r="149" spans="1:9" ht="18">
      <c r="A149" s="76"/>
      <c r="B149" s="65"/>
      <c r="C149" s="76"/>
      <c r="D149" s="76"/>
      <c r="E149" s="76"/>
      <c r="F149" s="19" t="s">
        <v>9</v>
      </c>
      <c r="G149" s="19" t="s">
        <v>10</v>
      </c>
      <c r="H149" s="19" t="s">
        <v>11</v>
      </c>
      <c r="I149" s="65"/>
    </row>
    <row r="150" spans="1:9">
      <c r="A150" s="77" t="s">
        <v>62</v>
      </c>
      <c r="B150" s="78"/>
      <c r="C150" s="78"/>
      <c r="D150" s="78"/>
      <c r="E150" s="78"/>
      <c r="F150" s="78"/>
      <c r="G150" s="78"/>
      <c r="H150" s="78"/>
      <c r="I150" s="78"/>
    </row>
    <row r="151" spans="1:9">
      <c r="A151" s="6">
        <v>2008</v>
      </c>
      <c r="B151" s="6">
        <v>2</v>
      </c>
      <c r="C151" s="34" t="s">
        <v>48</v>
      </c>
      <c r="D151" s="6">
        <v>100</v>
      </c>
      <c r="E151" s="13">
        <v>20</v>
      </c>
      <c r="F151" s="14">
        <v>0.8</v>
      </c>
      <c r="G151" s="14">
        <v>0.1</v>
      </c>
      <c r="H151" s="14">
        <v>1.7</v>
      </c>
      <c r="I151" s="14">
        <f>F151*4.1+G151*9.3+H151*4.1</f>
        <v>11.18</v>
      </c>
    </row>
    <row r="152" spans="1:9" ht="22.5">
      <c r="A152" s="6">
        <v>2011</v>
      </c>
      <c r="B152" s="6">
        <v>99</v>
      </c>
      <c r="C152" s="7" t="s">
        <v>82</v>
      </c>
      <c r="D152" s="6">
        <v>250</v>
      </c>
      <c r="E152" s="13">
        <v>19.850000000000001</v>
      </c>
      <c r="F152" s="14">
        <v>4.9000000000000004</v>
      </c>
      <c r="G152" s="14">
        <v>14.7</v>
      </c>
      <c r="H152" s="14">
        <v>21.4</v>
      </c>
      <c r="I152" s="14">
        <f t="shared" ref="I152:I155" si="23">F152*4.1+G152*9.3+H152*4.1</f>
        <v>244.54</v>
      </c>
    </row>
    <row r="153" spans="1:9" ht="22.5">
      <c r="A153" s="6">
        <v>2011</v>
      </c>
      <c r="B153" s="6">
        <v>295</v>
      </c>
      <c r="C153" s="34" t="s">
        <v>14</v>
      </c>
      <c r="D153" s="6">
        <v>100</v>
      </c>
      <c r="E153" s="13">
        <v>32.369999999999997</v>
      </c>
      <c r="F153" s="14">
        <v>12.7</v>
      </c>
      <c r="G153" s="14">
        <v>6.1</v>
      </c>
      <c r="H153" s="14">
        <v>11.4</v>
      </c>
      <c r="I153" s="14">
        <f t="shared" si="23"/>
        <v>155.54</v>
      </c>
    </row>
    <row r="154" spans="1:9" ht="22.5">
      <c r="A154" s="6">
        <v>2011</v>
      </c>
      <c r="B154" s="6">
        <v>309</v>
      </c>
      <c r="C154" s="34" t="s">
        <v>32</v>
      </c>
      <c r="D154" s="6">
        <v>180</v>
      </c>
      <c r="E154" s="13">
        <v>8.9600000000000009</v>
      </c>
      <c r="F154" s="14">
        <v>7.8</v>
      </c>
      <c r="G154" s="14">
        <v>8.3000000000000007</v>
      </c>
      <c r="H154" s="14">
        <v>57.2</v>
      </c>
      <c r="I154" s="14">
        <f>F154*4.1+G154*9.3+H154*4.1</f>
        <v>343.69</v>
      </c>
    </row>
    <row r="155" spans="1:9">
      <c r="A155" s="6">
        <v>2008</v>
      </c>
      <c r="B155" s="6">
        <v>438</v>
      </c>
      <c r="C155" s="7" t="s">
        <v>34</v>
      </c>
      <c r="D155" s="6">
        <v>180</v>
      </c>
      <c r="E155" s="13">
        <v>3.45</v>
      </c>
      <c r="F155" s="14">
        <v>0.1</v>
      </c>
      <c r="G155" s="14">
        <v>0.1</v>
      </c>
      <c r="H155" s="14">
        <v>11.8</v>
      </c>
      <c r="I155" s="14">
        <f t="shared" si="23"/>
        <v>49.72</v>
      </c>
    </row>
    <row r="156" spans="1:9">
      <c r="A156" s="6">
        <v>2008</v>
      </c>
      <c r="B156" s="6"/>
      <c r="C156" s="7" t="s">
        <v>17</v>
      </c>
      <c r="D156" s="10">
        <v>110</v>
      </c>
      <c r="E156" s="13">
        <v>25</v>
      </c>
      <c r="F156" s="21">
        <v>2.2000000000000002</v>
      </c>
      <c r="G156" s="21">
        <v>1.7</v>
      </c>
      <c r="H156" s="21">
        <v>3.3</v>
      </c>
      <c r="I156" s="22">
        <f>F156*4.1+G156*9.3+H156*4.1</f>
        <v>38.36</v>
      </c>
    </row>
    <row r="157" spans="1:9">
      <c r="A157" s="6">
        <v>2008</v>
      </c>
      <c r="B157" s="9"/>
      <c r="C157" s="7" t="s">
        <v>29</v>
      </c>
      <c r="D157" s="10">
        <v>130</v>
      </c>
      <c r="E157" s="13">
        <v>13.87</v>
      </c>
      <c r="F157" s="14">
        <v>0.8</v>
      </c>
      <c r="G157" s="14">
        <v>0.8</v>
      </c>
      <c r="H157" s="14">
        <v>19.600000000000001</v>
      </c>
      <c r="I157" s="14">
        <f t="shared" ref="I157" si="24">F157*4.1+G157*9.3+H157*4.1</f>
        <v>91.08</v>
      </c>
    </row>
    <row r="158" spans="1:9">
      <c r="A158" s="6">
        <v>2008</v>
      </c>
      <c r="B158" s="9"/>
      <c r="C158" s="7" t="s">
        <v>16</v>
      </c>
      <c r="D158" s="10">
        <v>40</v>
      </c>
      <c r="E158" s="13">
        <v>1.5</v>
      </c>
      <c r="F158" s="14">
        <v>2.7</v>
      </c>
      <c r="G158" s="14">
        <v>0.4</v>
      </c>
      <c r="H158" s="14">
        <v>17</v>
      </c>
      <c r="I158" s="14">
        <f>F158*4.1+G158*9.3+H158*4.1</f>
        <v>84.49</v>
      </c>
    </row>
    <row r="159" spans="1:9">
      <c r="A159" s="68" t="s">
        <v>18</v>
      </c>
      <c r="B159" s="69"/>
      <c r="C159" s="69"/>
      <c r="D159" s="11">
        <f>SUM(D151:D158)</f>
        <v>1090</v>
      </c>
      <c r="E159" s="15">
        <f>SUM(E151:E158)</f>
        <v>125.00000000000001</v>
      </c>
      <c r="F159" s="15">
        <f t="shared" ref="F159:I159" si="25">SUM(F151:F158)</f>
        <v>32</v>
      </c>
      <c r="G159" s="15">
        <f t="shared" si="25"/>
        <v>32.200000000000003</v>
      </c>
      <c r="H159" s="15">
        <f t="shared" si="25"/>
        <v>143.4</v>
      </c>
      <c r="I159" s="15">
        <f t="shared" si="25"/>
        <v>1018.6000000000001</v>
      </c>
    </row>
    <row r="160" spans="1:9">
      <c r="A160" s="70" t="s">
        <v>19</v>
      </c>
      <c r="B160" s="70"/>
      <c r="C160" s="70"/>
      <c r="D160" s="71"/>
      <c r="E160" s="16">
        <f>E159</f>
        <v>125.00000000000001</v>
      </c>
      <c r="F160" s="16">
        <f t="shared" ref="F160:I160" si="26">F159</f>
        <v>32</v>
      </c>
      <c r="G160" s="16">
        <f t="shared" si="26"/>
        <v>32.200000000000003</v>
      </c>
      <c r="H160" s="16">
        <f t="shared" si="26"/>
        <v>143.4</v>
      </c>
      <c r="I160" s="16">
        <f t="shared" si="26"/>
        <v>1018.6000000000001</v>
      </c>
    </row>
    <row r="161" spans="1:9">
      <c r="A161" s="72" t="s">
        <v>53</v>
      </c>
      <c r="B161" s="73"/>
      <c r="C161" s="73"/>
      <c r="D161" s="73"/>
      <c r="E161" s="16">
        <f>125-E159</f>
        <v>0</v>
      </c>
      <c r="F161" s="17">
        <v>1</v>
      </c>
      <c r="G161" s="17">
        <v>1</v>
      </c>
      <c r="H161" s="17">
        <v>4</v>
      </c>
      <c r="I161" s="16"/>
    </row>
    <row r="162" spans="1:9">
      <c r="A162" s="74" t="s">
        <v>83</v>
      </c>
      <c r="B162" s="74"/>
      <c r="C162" s="74"/>
      <c r="D162" s="74" t="s">
        <v>73</v>
      </c>
      <c r="E162" s="74"/>
      <c r="F162" s="74"/>
    </row>
    <row r="163" spans="1:9">
      <c r="A163" s="74" t="s">
        <v>0</v>
      </c>
      <c r="B163" s="74"/>
      <c r="C163" s="74"/>
      <c r="D163" s="74" t="s">
        <v>75</v>
      </c>
      <c r="E163" s="74"/>
      <c r="F163" s="74"/>
    </row>
    <row r="164" spans="1:9">
      <c r="A164" s="75" t="s">
        <v>2</v>
      </c>
      <c r="B164" s="75"/>
      <c r="C164" s="75"/>
      <c r="D164" s="79" t="s">
        <v>54</v>
      </c>
      <c r="E164" s="79"/>
      <c r="F164" s="79"/>
      <c r="G164" s="32"/>
      <c r="H164" s="32"/>
      <c r="I164" s="32"/>
    </row>
    <row r="165" spans="1:9">
      <c r="A165" s="76" t="s">
        <v>3</v>
      </c>
      <c r="B165" s="65" t="s">
        <v>4</v>
      </c>
      <c r="C165" s="76" t="s">
        <v>5</v>
      </c>
      <c r="D165" s="76" t="s">
        <v>6</v>
      </c>
      <c r="E165" s="76" t="s">
        <v>61</v>
      </c>
      <c r="F165" s="76" t="s">
        <v>7</v>
      </c>
      <c r="G165" s="76"/>
      <c r="H165" s="76"/>
      <c r="I165" s="65" t="s">
        <v>8</v>
      </c>
    </row>
    <row r="166" spans="1:9" ht="18">
      <c r="A166" s="76"/>
      <c r="B166" s="65"/>
      <c r="C166" s="76"/>
      <c r="D166" s="76"/>
      <c r="E166" s="76"/>
      <c r="F166" s="19" t="s">
        <v>9</v>
      </c>
      <c r="G166" s="19" t="s">
        <v>10</v>
      </c>
      <c r="H166" s="19" t="s">
        <v>11</v>
      </c>
      <c r="I166" s="65"/>
    </row>
    <row r="167" spans="1:9">
      <c r="A167" s="77" t="s">
        <v>62</v>
      </c>
      <c r="B167" s="78"/>
      <c r="C167" s="78"/>
      <c r="D167" s="78"/>
      <c r="E167" s="78"/>
      <c r="F167" s="78"/>
      <c r="G167" s="78"/>
      <c r="H167" s="78"/>
      <c r="I167" s="78"/>
    </row>
    <row r="168" spans="1:9">
      <c r="A168" s="6">
        <v>2011</v>
      </c>
      <c r="B168" s="6">
        <v>47</v>
      </c>
      <c r="C168" s="34" t="s">
        <v>23</v>
      </c>
      <c r="D168" s="6">
        <v>100</v>
      </c>
      <c r="E168" s="13">
        <v>13.25</v>
      </c>
      <c r="F168" s="14">
        <v>2.6</v>
      </c>
      <c r="G168" s="14">
        <v>5.0999999999999996</v>
      </c>
      <c r="H168" s="14">
        <v>8.1999999999999993</v>
      </c>
      <c r="I168" s="35">
        <f>F168*4.1+G168*9.3+H168*4.1</f>
        <v>91.710000000000008</v>
      </c>
    </row>
    <row r="169" spans="1:9" ht="22.5">
      <c r="A169" s="6">
        <v>2011</v>
      </c>
      <c r="B169" s="6">
        <v>96</v>
      </c>
      <c r="C169" s="7" t="s">
        <v>24</v>
      </c>
      <c r="D169" s="9" t="s">
        <v>40</v>
      </c>
      <c r="E169" s="13">
        <v>26.77</v>
      </c>
      <c r="F169" s="14">
        <v>5.4</v>
      </c>
      <c r="G169" s="14">
        <v>9.1999999999999993</v>
      </c>
      <c r="H169" s="14">
        <v>19.8</v>
      </c>
      <c r="I169" s="14">
        <f t="shared" ref="I169:I172" si="27">F169*4.1+G169*9.3+H169*4.1</f>
        <v>188.88</v>
      </c>
    </row>
    <row r="170" spans="1:9">
      <c r="A170" s="6">
        <v>2008</v>
      </c>
      <c r="B170" s="6">
        <v>239</v>
      </c>
      <c r="C170" s="34" t="s">
        <v>41</v>
      </c>
      <c r="D170" s="6">
        <v>100</v>
      </c>
      <c r="E170" s="13">
        <v>33.83</v>
      </c>
      <c r="F170" s="14">
        <v>12.8</v>
      </c>
      <c r="G170" s="14">
        <v>12.6</v>
      </c>
      <c r="H170" s="14">
        <v>14.9</v>
      </c>
      <c r="I170" s="35">
        <f t="shared" si="27"/>
        <v>230.75</v>
      </c>
    </row>
    <row r="171" spans="1:9">
      <c r="A171" s="6">
        <v>2011</v>
      </c>
      <c r="B171" s="6">
        <v>312</v>
      </c>
      <c r="C171" s="34" t="s">
        <v>66</v>
      </c>
      <c r="D171" s="6">
        <v>180</v>
      </c>
      <c r="E171" s="13">
        <v>20.69</v>
      </c>
      <c r="F171" s="14">
        <v>6.5</v>
      </c>
      <c r="G171" s="14">
        <v>3.5</v>
      </c>
      <c r="H171" s="14">
        <v>42.6</v>
      </c>
      <c r="I171" s="35">
        <f t="shared" si="27"/>
        <v>233.86</v>
      </c>
    </row>
    <row r="172" spans="1:9">
      <c r="A172" s="6">
        <v>2011</v>
      </c>
      <c r="B172" s="6"/>
      <c r="C172" s="7" t="s">
        <v>58</v>
      </c>
      <c r="D172" s="6">
        <v>200</v>
      </c>
      <c r="E172" s="13">
        <v>25</v>
      </c>
      <c r="F172" s="14">
        <v>0</v>
      </c>
      <c r="G172" s="14">
        <v>0</v>
      </c>
      <c r="H172" s="14">
        <v>9.6999999999999993</v>
      </c>
      <c r="I172" s="14">
        <f t="shared" si="27"/>
        <v>39.769999999999996</v>
      </c>
    </row>
    <row r="173" spans="1:9">
      <c r="A173" s="6">
        <v>2008</v>
      </c>
      <c r="B173" s="9"/>
      <c r="C173" s="7" t="s">
        <v>16</v>
      </c>
      <c r="D173" s="10">
        <v>40</v>
      </c>
      <c r="E173" s="13">
        <v>3</v>
      </c>
      <c r="F173" s="14">
        <v>2.7</v>
      </c>
      <c r="G173" s="14">
        <v>0.4</v>
      </c>
      <c r="H173" s="14">
        <v>17</v>
      </c>
      <c r="I173" s="35">
        <f>F173*4.1+G173*9.3+H173*4.1</f>
        <v>84.49</v>
      </c>
    </row>
    <row r="174" spans="1:9">
      <c r="A174" s="6">
        <v>2008</v>
      </c>
      <c r="B174" s="9"/>
      <c r="C174" s="7" t="s">
        <v>67</v>
      </c>
      <c r="D174" s="10">
        <v>20</v>
      </c>
      <c r="E174" s="13">
        <v>2.46</v>
      </c>
      <c r="F174" s="14">
        <v>1.5</v>
      </c>
      <c r="G174" s="14">
        <v>0.6</v>
      </c>
      <c r="H174" s="14">
        <v>10.3</v>
      </c>
      <c r="I174" s="14">
        <f>F174*4.1+G174*9.3+H174*4.1</f>
        <v>53.959999999999994</v>
      </c>
    </row>
    <row r="175" spans="1:9">
      <c r="A175" s="68" t="s">
        <v>18</v>
      </c>
      <c r="B175" s="69"/>
      <c r="C175" s="69"/>
      <c r="D175" s="11">
        <v>850</v>
      </c>
      <c r="E175" s="15">
        <f>SUM(E168:E174)</f>
        <v>124.99999999999999</v>
      </c>
      <c r="F175" s="15">
        <f t="shared" ref="F175:I175" si="28">SUM(F168:F174)</f>
        <v>31.5</v>
      </c>
      <c r="G175" s="15">
        <f t="shared" si="28"/>
        <v>31.4</v>
      </c>
      <c r="H175" s="15">
        <f t="shared" si="28"/>
        <v>122.5</v>
      </c>
      <c r="I175" s="15">
        <f t="shared" si="28"/>
        <v>923.42000000000007</v>
      </c>
    </row>
    <row r="176" spans="1:9">
      <c r="A176" s="70" t="s">
        <v>19</v>
      </c>
      <c r="B176" s="70"/>
      <c r="C176" s="70"/>
      <c r="D176" s="71"/>
      <c r="E176" s="16">
        <f>E175</f>
        <v>124.99999999999999</v>
      </c>
      <c r="F176" s="16">
        <f t="shared" ref="F176:I176" si="29">F175</f>
        <v>31.5</v>
      </c>
      <c r="G176" s="16">
        <f t="shared" si="29"/>
        <v>31.4</v>
      </c>
      <c r="H176" s="16">
        <f t="shared" si="29"/>
        <v>122.5</v>
      </c>
      <c r="I176" s="16">
        <f t="shared" si="29"/>
        <v>923.42000000000007</v>
      </c>
    </row>
    <row r="177" spans="1:9">
      <c r="A177" s="72" t="s">
        <v>53</v>
      </c>
      <c r="B177" s="73"/>
      <c r="C177" s="73"/>
      <c r="D177" s="73"/>
      <c r="E177" s="16">
        <f>125-E175</f>
        <v>0</v>
      </c>
      <c r="F177" s="17">
        <v>1</v>
      </c>
      <c r="G177" s="17">
        <v>1</v>
      </c>
      <c r="H177" s="17">
        <v>4</v>
      </c>
      <c r="I177" s="16"/>
    </row>
    <row r="178" spans="1:9">
      <c r="A178" s="49" t="s">
        <v>86</v>
      </c>
      <c r="B178" s="49"/>
      <c r="C178" s="49"/>
      <c r="D178" s="49"/>
      <c r="E178" s="49"/>
      <c r="F178" s="49"/>
      <c r="G178" s="49"/>
      <c r="H178" s="49"/>
      <c r="I178" s="49"/>
    </row>
    <row r="179" spans="1:9">
      <c r="A179" s="50" t="s">
        <v>45</v>
      </c>
      <c r="B179" s="51"/>
      <c r="C179" s="52"/>
      <c r="D179" s="59" t="s">
        <v>7</v>
      </c>
      <c r="E179" s="60"/>
      <c r="F179" s="60"/>
      <c r="G179" s="60"/>
      <c r="H179" s="60"/>
      <c r="I179" s="60"/>
    </row>
    <row r="180" spans="1:9">
      <c r="A180" s="53"/>
      <c r="B180" s="54"/>
      <c r="C180" s="55"/>
      <c r="D180" s="61" t="s">
        <v>85</v>
      </c>
      <c r="E180" s="61"/>
      <c r="F180" s="61" t="s">
        <v>10</v>
      </c>
      <c r="G180" s="61" t="s">
        <v>11</v>
      </c>
      <c r="H180" s="63" t="s">
        <v>46</v>
      </c>
      <c r="I180" s="63"/>
    </row>
    <row r="181" spans="1:9">
      <c r="A181" s="56"/>
      <c r="B181" s="57"/>
      <c r="C181" s="58"/>
      <c r="D181" s="62"/>
      <c r="E181" s="62"/>
      <c r="F181" s="62"/>
      <c r="G181" s="62"/>
      <c r="H181" s="63"/>
      <c r="I181" s="63"/>
    </row>
    <row r="182" spans="1:9">
      <c r="A182" s="36" t="s">
        <v>43</v>
      </c>
      <c r="B182" s="37"/>
      <c r="C182" s="38"/>
      <c r="D182" s="23">
        <f>F175+F159+F142+F126+F111</f>
        <v>159.80000000000001</v>
      </c>
      <c r="E182" s="24"/>
      <c r="F182" s="25">
        <f>G175+G159+G142+G126+G111</f>
        <v>153.79999999999998</v>
      </c>
      <c r="G182" s="29">
        <f>H175+H159+H142+H126+H111</f>
        <v>640.9</v>
      </c>
      <c r="H182" s="39">
        <f>I175+I159+I142+I126+I111</f>
        <v>4713.21</v>
      </c>
      <c r="I182" s="39"/>
    </row>
    <row r="183" spans="1:9">
      <c r="A183" s="40" t="s">
        <v>44</v>
      </c>
      <c r="B183" s="41"/>
      <c r="C183" s="42"/>
      <c r="D183" s="24">
        <f>D182/5</f>
        <v>31.96</v>
      </c>
      <c r="E183" s="24"/>
      <c r="F183" s="24">
        <f t="shared" ref="F183" si="30">F182/5</f>
        <v>30.759999999999998</v>
      </c>
      <c r="G183" s="30">
        <f>G182/5</f>
        <v>128.18</v>
      </c>
      <c r="H183" s="48">
        <f>H182/5</f>
        <v>942.64200000000005</v>
      </c>
      <c r="I183" s="48"/>
    </row>
    <row r="184" spans="1:9">
      <c r="A184" s="45" t="s">
        <v>47</v>
      </c>
      <c r="B184" s="46"/>
      <c r="C184" s="47"/>
      <c r="D184" s="26">
        <v>1</v>
      </c>
      <c r="E184" s="26"/>
      <c r="F184" s="26">
        <v>1</v>
      </c>
      <c r="G184" s="26">
        <v>4</v>
      </c>
      <c r="H184" s="4"/>
      <c r="I184" s="4"/>
    </row>
    <row r="185" spans="1:9">
      <c r="A185" s="49" t="s">
        <v>87</v>
      </c>
      <c r="B185" s="49"/>
      <c r="C185" s="49"/>
      <c r="D185" s="49"/>
      <c r="E185" s="49"/>
      <c r="F185" s="49"/>
      <c r="G185" s="49"/>
      <c r="H185" s="49"/>
      <c r="I185" s="49"/>
    </row>
    <row r="186" spans="1:9">
      <c r="A186" s="50" t="s">
        <v>45</v>
      </c>
      <c r="B186" s="51"/>
      <c r="C186" s="52"/>
      <c r="D186" s="59" t="s">
        <v>7</v>
      </c>
      <c r="E186" s="60"/>
      <c r="F186" s="60"/>
      <c r="G186" s="60"/>
      <c r="H186" s="60"/>
      <c r="I186" s="60"/>
    </row>
    <row r="187" spans="1:9">
      <c r="A187" s="53"/>
      <c r="B187" s="54"/>
      <c r="C187" s="55"/>
      <c r="D187" s="61" t="s">
        <v>85</v>
      </c>
      <c r="E187" s="61"/>
      <c r="F187" s="61" t="s">
        <v>10</v>
      </c>
      <c r="G187" s="61" t="s">
        <v>11</v>
      </c>
      <c r="H187" s="63" t="s">
        <v>46</v>
      </c>
      <c r="I187" s="63"/>
    </row>
    <row r="188" spans="1:9">
      <c r="A188" s="56"/>
      <c r="B188" s="57"/>
      <c r="C188" s="58"/>
      <c r="D188" s="62"/>
      <c r="E188" s="62"/>
      <c r="F188" s="62"/>
      <c r="G188" s="62"/>
      <c r="H188" s="63"/>
      <c r="I188" s="63"/>
    </row>
    <row r="189" spans="1:9">
      <c r="A189" s="36" t="s">
        <v>43</v>
      </c>
      <c r="B189" s="37"/>
      <c r="C189" s="38"/>
      <c r="D189" s="23">
        <f>D182+D85</f>
        <v>316.3</v>
      </c>
      <c r="E189" s="24"/>
      <c r="F189" s="25">
        <f>F182+F85</f>
        <v>307.09999999999997</v>
      </c>
      <c r="G189" s="31">
        <f>G182+G85</f>
        <v>1300.9000000000001</v>
      </c>
      <c r="H189" s="39">
        <f>H182+H85</f>
        <v>9486.5499999999993</v>
      </c>
      <c r="I189" s="39"/>
    </row>
    <row r="190" spans="1:9">
      <c r="A190" s="40" t="s">
        <v>44</v>
      </c>
      <c r="B190" s="41"/>
      <c r="C190" s="42"/>
      <c r="D190" s="24">
        <f>D189/10</f>
        <v>31.630000000000003</v>
      </c>
      <c r="E190" s="24"/>
      <c r="F190" s="24">
        <f t="shared" ref="F190:H190" si="31">F189/10</f>
        <v>30.709999999999997</v>
      </c>
      <c r="G190" s="24">
        <f t="shared" si="31"/>
        <v>130.09</v>
      </c>
      <c r="H190" s="43">
        <f t="shared" si="31"/>
        <v>948.65499999999997</v>
      </c>
      <c r="I190" s="44"/>
    </row>
    <row r="191" spans="1:9">
      <c r="A191" s="45" t="s">
        <v>47</v>
      </c>
      <c r="B191" s="46"/>
      <c r="C191" s="47"/>
      <c r="D191" s="26">
        <v>1</v>
      </c>
      <c r="E191" s="26"/>
      <c r="F191" s="26">
        <v>1</v>
      </c>
      <c r="G191" s="26">
        <v>4</v>
      </c>
      <c r="H191" s="4"/>
      <c r="I191" s="4"/>
    </row>
  </sheetData>
  <mergeCells count="209">
    <mergeCell ref="A1:C1"/>
    <mergeCell ref="D1:F1"/>
    <mergeCell ref="A2:C2"/>
    <mergeCell ref="D2:F2"/>
    <mergeCell ref="A3:C3"/>
    <mergeCell ref="D3:G3"/>
    <mergeCell ref="I4:I5"/>
    <mergeCell ref="A6:I6"/>
    <mergeCell ref="A15:C15"/>
    <mergeCell ref="A16:D16"/>
    <mergeCell ref="A17:D17"/>
    <mergeCell ref="A18:C18"/>
    <mergeCell ref="D18:F18"/>
    <mergeCell ref="A4:A5"/>
    <mergeCell ref="B4:B5"/>
    <mergeCell ref="C4:C5"/>
    <mergeCell ref="D4:D5"/>
    <mergeCell ref="E4:E5"/>
    <mergeCell ref="F4:H4"/>
    <mergeCell ref="I21:I22"/>
    <mergeCell ref="A23:I23"/>
    <mergeCell ref="A30:C30"/>
    <mergeCell ref="A31:D31"/>
    <mergeCell ref="A32:D32"/>
    <mergeCell ref="A33:C33"/>
    <mergeCell ref="D33:F33"/>
    <mergeCell ref="A19:C19"/>
    <mergeCell ref="D19:F19"/>
    <mergeCell ref="A20:C20"/>
    <mergeCell ref="D20:F20"/>
    <mergeCell ref="A21:A22"/>
    <mergeCell ref="B21:B22"/>
    <mergeCell ref="C21:C22"/>
    <mergeCell ref="D21:D22"/>
    <mergeCell ref="E21:E22"/>
    <mergeCell ref="F21:H21"/>
    <mergeCell ref="I36:I37"/>
    <mergeCell ref="A38:I38"/>
    <mergeCell ref="A46:C46"/>
    <mergeCell ref="A47:D47"/>
    <mergeCell ref="A48:D48"/>
    <mergeCell ref="A49:C49"/>
    <mergeCell ref="D49:F49"/>
    <mergeCell ref="A34:C34"/>
    <mergeCell ref="D34:F34"/>
    <mergeCell ref="A35:C35"/>
    <mergeCell ref="D35:F35"/>
    <mergeCell ref="A36:A37"/>
    <mergeCell ref="B36:B37"/>
    <mergeCell ref="C36:C37"/>
    <mergeCell ref="D36:D37"/>
    <mergeCell ref="E36:E37"/>
    <mergeCell ref="F36:H36"/>
    <mergeCell ref="I52:I53"/>
    <mergeCell ref="A54:I54"/>
    <mergeCell ref="A61:C61"/>
    <mergeCell ref="A62:D62"/>
    <mergeCell ref="A63:D63"/>
    <mergeCell ref="A64:C64"/>
    <mergeCell ref="D64:F64"/>
    <mergeCell ref="A50:C50"/>
    <mergeCell ref="D50:F50"/>
    <mergeCell ref="A51:C51"/>
    <mergeCell ref="D51:F51"/>
    <mergeCell ref="A52:A53"/>
    <mergeCell ref="B52:B53"/>
    <mergeCell ref="C52:C53"/>
    <mergeCell ref="D52:D53"/>
    <mergeCell ref="E52:E53"/>
    <mergeCell ref="F52:H52"/>
    <mergeCell ref="I67:I68"/>
    <mergeCell ref="A69:I69"/>
    <mergeCell ref="A77:C77"/>
    <mergeCell ref="A78:D78"/>
    <mergeCell ref="A79:D79"/>
    <mergeCell ref="A81:I81"/>
    <mergeCell ref="A65:C65"/>
    <mergeCell ref="D65:F65"/>
    <mergeCell ref="A66:C66"/>
    <mergeCell ref="D66:F66"/>
    <mergeCell ref="A67:A68"/>
    <mergeCell ref="B67:B68"/>
    <mergeCell ref="C67:C68"/>
    <mergeCell ref="D67:D68"/>
    <mergeCell ref="E67:E68"/>
    <mergeCell ref="F67:H67"/>
    <mergeCell ref="A85:C85"/>
    <mergeCell ref="H85:I85"/>
    <mergeCell ref="A86:C86"/>
    <mergeCell ref="H86:I86"/>
    <mergeCell ref="A87:C87"/>
    <mergeCell ref="A98:C98"/>
    <mergeCell ref="D98:F98"/>
    <mergeCell ref="A82:C84"/>
    <mergeCell ref="D82:I82"/>
    <mergeCell ref="D83:D84"/>
    <mergeCell ref="E83:E84"/>
    <mergeCell ref="F83:F84"/>
    <mergeCell ref="G83:G84"/>
    <mergeCell ref="H83:I84"/>
    <mergeCell ref="I101:I102"/>
    <mergeCell ref="A103:I103"/>
    <mergeCell ref="A111:C111"/>
    <mergeCell ref="A112:D112"/>
    <mergeCell ref="A113:D113"/>
    <mergeCell ref="A114:C114"/>
    <mergeCell ref="D114:F114"/>
    <mergeCell ref="A99:C99"/>
    <mergeCell ref="D99:F99"/>
    <mergeCell ref="A100:C100"/>
    <mergeCell ref="D100:F100"/>
    <mergeCell ref="A101:A102"/>
    <mergeCell ref="B101:B102"/>
    <mergeCell ref="C101:C102"/>
    <mergeCell ref="D101:D102"/>
    <mergeCell ref="E101:E102"/>
    <mergeCell ref="F101:H101"/>
    <mergeCell ref="I117:I118"/>
    <mergeCell ref="A119:I119"/>
    <mergeCell ref="A126:C126"/>
    <mergeCell ref="A127:D127"/>
    <mergeCell ref="A128:D128"/>
    <mergeCell ref="A129:C129"/>
    <mergeCell ref="D129:F129"/>
    <mergeCell ref="A115:C115"/>
    <mergeCell ref="D115:F115"/>
    <mergeCell ref="A116:C116"/>
    <mergeCell ref="D116:F116"/>
    <mergeCell ref="A117:A118"/>
    <mergeCell ref="B117:B118"/>
    <mergeCell ref="C117:C118"/>
    <mergeCell ref="D117:D118"/>
    <mergeCell ref="E117:E118"/>
    <mergeCell ref="F117:H117"/>
    <mergeCell ref="I132:I133"/>
    <mergeCell ref="A134:I134"/>
    <mergeCell ref="A142:C142"/>
    <mergeCell ref="A143:D143"/>
    <mergeCell ref="A144:D144"/>
    <mergeCell ref="A145:C145"/>
    <mergeCell ref="D145:F145"/>
    <mergeCell ref="A130:C130"/>
    <mergeCell ref="D130:F130"/>
    <mergeCell ref="A131:C131"/>
    <mergeCell ref="D131:F131"/>
    <mergeCell ref="A132:A133"/>
    <mergeCell ref="B132:B133"/>
    <mergeCell ref="C132:C133"/>
    <mergeCell ref="D132:D133"/>
    <mergeCell ref="E132:E133"/>
    <mergeCell ref="F132:H132"/>
    <mergeCell ref="I148:I149"/>
    <mergeCell ref="A150:I150"/>
    <mergeCell ref="A159:C159"/>
    <mergeCell ref="A160:D160"/>
    <mergeCell ref="A161:D161"/>
    <mergeCell ref="A162:C162"/>
    <mergeCell ref="D162:F162"/>
    <mergeCell ref="A146:C146"/>
    <mergeCell ref="D146:F146"/>
    <mergeCell ref="A147:C147"/>
    <mergeCell ref="D147:F147"/>
    <mergeCell ref="A148:A149"/>
    <mergeCell ref="B148:B149"/>
    <mergeCell ref="C148:C149"/>
    <mergeCell ref="D148:D149"/>
    <mergeCell ref="E148:E149"/>
    <mergeCell ref="F148:H148"/>
    <mergeCell ref="I165:I166"/>
    <mergeCell ref="A167:I167"/>
    <mergeCell ref="A175:C175"/>
    <mergeCell ref="A176:D176"/>
    <mergeCell ref="A177:D177"/>
    <mergeCell ref="A178:I178"/>
    <mergeCell ref="A163:C163"/>
    <mergeCell ref="D163:F163"/>
    <mergeCell ref="A164:C164"/>
    <mergeCell ref="D164:F164"/>
    <mergeCell ref="A165:A166"/>
    <mergeCell ref="B165:B166"/>
    <mergeCell ref="C165:C166"/>
    <mergeCell ref="D165:D166"/>
    <mergeCell ref="E165:E166"/>
    <mergeCell ref="F165:H165"/>
    <mergeCell ref="A182:C182"/>
    <mergeCell ref="H182:I182"/>
    <mergeCell ref="A183:C183"/>
    <mergeCell ref="H183:I183"/>
    <mergeCell ref="A184:C184"/>
    <mergeCell ref="A185:I185"/>
    <mergeCell ref="A179:C181"/>
    <mergeCell ref="D179:I179"/>
    <mergeCell ref="D180:D181"/>
    <mergeCell ref="E180:E181"/>
    <mergeCell ref="F180:F181"/>
    <mergeCell ref="G180:G181"/>
    <mergeCell ref="H180:I181"/>
    <mergeCell ref="A189:C189"/>
    <mergeCell ref="H189:I189"/>
    <mergeCell ref="A190:C190"/>
    <mergeCell ref="H190:I190"/>
    <mergeCell ref="A191:C191"/>
    <mergeCell ref="A186:C188"/>
    <mergeCell ref="D186:I186"/>
    <mergeCell ref="D187:D188"/>
    <mergeCell ref="E187:E188"/>
    <mergeCell ref="F187:F188"/>
    <mergeCell ref="G187:G188"/>
    <mergeCell ref="H187:I188"/>
  </mergeCells>
  <pageMargins left="0.25" right="0.25" top="0.75" bottom="0.75" header="0.3" footer="0.3"/>
  <pageSetup paperSize="9" orientation="portrait" r:id="rId1"/>
  <headerFooter>
    <oddHeader>&amp;L&amp;"Calibri,полужирный"Типовое примерное меню приготавливаемых блюд
Возрастная категория с 12 лет и старше&amp;RУтверждено директором МБОУ "ООШ № 2 г. Пикалево"
Прокофьевой В.В.
01.10.2023</oddHeader>
  </headerFooter>
  <ignoredErrors>
    <ignoredError sqref="G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79215</dc:creator>
  <cp:lastModifiedBy>Director</cp:lastModifiedBy>
  <cp:lastPrinted>2022-08-31T08:13:44Z</cp:lastPrinted>
  <dcterms:created xsi:type="dcterms:W3CDTF">2022-03-29T10:26:13Z</dcterms:created>
  <dcterms:modified xsi:type="dcterms:W3CDTF">2023-10-19T07:12:39Z</dcterms:modified>
</cp:coreProperties>
</file>