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/>
  </bookViews>
  <sheets>
    <sheet name="Пикалево 2" sheetId="6" r:id="rId1"/>
  </sheets>
  <calcPr calcId="152511"/>
</workbook>
</file>

<file path=xl/calcChain.xml><?xml version="1.0" encoding="utf-8"?>
<calcChain xmlns="http://schemas.openxmlformats.org/spreadsheetml/2006/main">
  <c r="J472" i="6" l="1"/>
  <c r="I472" i="6"/>
  <c r="I474" i="6" s="1"/>
  <c r="I475" i="6" s="1"/>
  <c r="J185" i="6"/>
  <c r="I184" i="6"/>
  <c r="J184" i="6" s="1"/>
  <c r="I84" i="6"/>
  <c r="J84" i="6" s="1"/>
  <c r="G458" i="6"/>
  <c r="I458" i="6"/>
  <c r="H458" i="6"/>
  <c r="F458" i="6"/>
  <c r="F449" i="6"/>
  <c r="F428" i="6"/>
  <c r="F429" i="6" s="1"/>
  <c r="F430" i="6" s="1"/>
  <c r="F474" i="6"/>
  <c r="F475" i="6" s="1"/>
  <c r="F476" i="6" s="1"/>
  <c r="F412" i="6"/>
  <c r="F377" i="6"/>
  <c r="F329" i="6"/>
  <c r="F281" i="6"/>
  <c r="F282" i="6" s="1"/>
  <c r="F283" i="6" s="1"/>
  <c r="F187" i="6"/>
  <c r="F233" i="6"/>
  <c r="F234" i="6" s="1"/>
  <c r="F235" i="6" s="1"/>
  <c r="F139" i="6"/>
  <c r="F140" i="6" s="1"/>
  <c r="F141" i="6" s="1"/>
  <c r="F86" i="6"/>
  <c r="F41" i="6"/>
  <c r="F42" i="6" s="1"/>
  <c r="H474" i="6"/>
  <c r="H475" i="6" s="1"/>
  <c r="G474" i="6"/>
  <c r="G475" i="6" s="1"/>
  <c r="J473" i="6"/>
  <c r="J471" i="6"/>
  <c r="J470" i="6"/>
  <c r="J469" i="6"/>
  <c r="J468" i="6"/>
  <c r="J467" i="6"/>
  <c r="J466" i="6"/>
  <c r="I428" i="6"/>
  <c r="I429" i="6" s="1"/>
  <c r="H428" i="6"/>
  <c r="H429" i="6" s="1"/>
  <c r="G428" i="6"/>
  <c r="G429" i="6" s="1"/>
  <c r="J427" i="6"/>
  <c r="J426" i="6"/>
  <c r="J425" i="6"/>
  <c r="J424" i="6"/>
  <c r="J423" i="6"/>
  <c r="J422" i="6"/>
  <c r="J421" i="6"/>
  <c r="J420" i="6"/>
  <c r="D428" i="6"/>
  <c r="I377" i="6"/>
  <c r="I378" i="6" s="1"/>
  <c r="H377" i="6"/>
  <c r="H378" i="6" s="1"/>
  <c r="G377" i="6"/>
  <c r="G378" i="6" s="1"/>
  <c r="J376" i="6"/>
  <c r="J375" i="6"/>
  <c r="J374" i="6"/>
  <c r="J373" i="6"/>
  <c r="J372" i="6"/>
  <c r="J371" i="6"/>
  <c r="J370" i="6"/>
  <c r="I329" i="6"/>
  <c r="I330" i="6" s="1"/>
  <c r="H329" i="6"/>
  <c r="H330" i="6" s="1"/>
  <c r="G329" i="6"/>
  <c r="G330" i="6" s="1"/>
  <c r="J328" i="6"/>
  <c r="J327" i="6"/>
  <c r="J326" i="6"/>
  <c r="J325" i="6"/>
  <c r="J324" i="6"/>
  <c r="J323" i="6"/>
  <c r="D329" i="6"/>
  <c r="I281" i="6"/>
  <c r="I282" i="6" s="1"/>
  <c r="H281" i="6"/>
  <c r="H282" i="6" s="1"/>
  <c r="G281" i="6"/>
  <c r="G282" i="6" s="1"/>
  <c r="J280" i="6"/>
  <c r="J279" i="6"/>
  <c r="J278" i="6"/>
  <c r="J277" i="6"/>
  <c r="J276" i="6"/>
  <c r="J275" i="6"/>
  <c r="J274" i="6"/>
  <c r="I233" i="6"/>
  <c r="I234" i="6" s="1"/>
  <c r="H233" i="6"/>
  <c r="H234" i="6" s="1"/>
  <c r="G233" i="6"/>
  <c r="G234" i="6" s="1"/>
  <c r="J232" i="6"/>
  <c r="J231" i="6"/>
  <c r="J230" i="6"/>
  <c r="J229" i="6"/>
  <c r="J228" i="6"/>
  <c r="J227" i="6"/>
  <c r="J226" i="6"/>
  <c r="D233" i="6"/>
  <c r="I187" i="6"/>
  <c r="I188" i="6" s="1"/>
  <c r="H187" i="6"/>
  <c r="H188" i="6" s="1"/>
  <c r="G187" i="6"/>
  <c r="G188" i="6" s="1"/>
  <c r="J186" i="6"/>
  <c r="J183" i="6"/>
  <c r="J182" i="6"/>
  <c r="J181" i="6"/>
  <c r="J180" i="6"/>
  <c r="J179" i="6"/>
  <c r="D187" i="6"/>
  <c r="I139" i="6"/>
  <c r="I140" i="6" s="1"/>
  <c r="H139" i="6"/>
  <c r="H140" i="6" s="1"/>
  <c r="G139" i="6"/>
  <c r="G140" i="6" s="1"/>
  <c r="J138" i="6"/>
  <c r="J137" i="6"/>
  <c r="J136" i="6"/>
  <c r="J135" i="6"/>
  <c r="J134" i="6"/>
  <c r="J133" i="6"/>
  <c r="J132" i="6"/>
  <c r="D139" i="6"/>
  <c r="I86" i="6"/>
  <c r="I87" i="6" s="1"/>
  <c r="H86" i="6"/>
  <c r="H87" i="6" s="1"/>
  <c r="G86" i="6"/>
  <c r="G87" i="6" s="1"/>
  <c r="J85" i="6"/>
  <c r="J83" i="6"/>
  <c r="J82" i="6"/>
  <c r="J81" i="6"/>
  <c r="J80" i="6"/>
  <c r="J79" i="6"/>
  <c r="D86" i="6"/>
  <c r="I41" i="6"/>
  <c r="I42" i="6" s="1"/>
  <c r="H41" i="6"/>
  <c r="H42" i="6" s="1"/>
  <c r="G41" i="6"/>
  <c r="G42" i="6" s="1"/>
  <c r="J40" i="6"/>
  <c r="J39" i="6"/>
  <c r="J38" i="6"/>
  <c r="J37" i="6"/>
  <c r="J36" i="6"/>
  <c r="J35" i="6"/>
  <c r="J34" i="6"/>
  <c r="J33" i="6"/>
  <c r="J352" i="6"/>
  <c r="J474" i="6" l="1"/>
  <c r="J475" i="6" s="1"/>
  <c r="J428" i="6"/>
  <c r="J429" i="6" s="1"/>
  <c r="F459" i="6"/>
  <c r="F460" i="6" s="1"/>
  <c r="F378" i="6"/>
  <c r="F379" i="6" s="1"/>
  <c r="F330" i="6"/>
  <c r="F331" i="6" s="1"/>
  <c r="F188" i="6"/>
  <c r="F189" i="6" s="1"/>
  <c r="F87" i="6"/>
  <c r="F88" i="6" s="1"/>
  <c r="J281" i="6"/>
  <c r="J282" i="6" s="1"/>
  <c r="J377" i="6"/>
  <c r="J378" i="6" s="1"/>
  <c r="J329" i="6"/>
  <c r="J330" i="6" s="1"/>
  <c r="J139" i="6"/>
  <c r="J140" i="6" s="1"/>
  <c r="J41" i="6"/>
  <c r="J42" i="6" s="1"/>
  <c r="J233" i="6"/>
  <c r="J234" i="6" s="1"/>
  <c r="J187" i="6"/>
  <c r="J188" i="6" s="1"/>
  <c r="J86" i="6"/>
  <c r="J87" i="6" s="1"/>
  <c r="F403" i="6" l="1"/>
  <c r="F413" i="6" s="1"/>
  <c r="F414" i="6" s="1"/>
  <c r="I362" i="6"/>
  <c r="H362" i="6"/>
  <c r="G362" i="6"/>
  <c r="F362" i="6"/>
  <c r="F354" i="6"/>
  <c r="F315" i="6"/>
  <c r="F306" i="6"/>
  <c r="I266" i="6"/>
  <c r="H266" i="6"/>
  <c r="G266" i="6"/>
  <c r="F266" i="6"/>
  <c r="F258" i="6"/>
  <c r="F210" i="6"/>
  <c r="F218" i="6"/>
  <c r="F163" i="6"/>
  <c r="F171" i="6"/>
  <c r="F124" i="6"/>
  <c r="F114" i="6"/>
  <c r="F72" i="6"/>
  <c r="F64" i="6"/>
  <c r="F267" i="6" l="1"/>
  <c r="F268" i="6" s="1"/>
  <c r="F363" i="6"/>
  <c r="F364" i="6" s="1"/>
  <c r="F316" i="6"/>
  <c r="F317" i="6" s="1"/>
  <c r="F125" i="6"/>
  <c r="F126" i="6" s="1"/>
  <c r="F73" i="6"/>
  <c r="F74" i="6" s="1"/>
  <c r="F172" i="6"/>
  <c r="F173" i="6" s="1"/>
  <c r="F219" i="6"/>
  <c r="F220" i="6" s="1"/>
  <c r="F16" i="6"/>
  <c r="F25" i="6"/>
  <c r="F26" i="6" l="1"/>
  <c r="F27" i="6" s="1"/>
  <c r="I448" i="6"/>
  <c r="I449" i="6" s="1"/>
  <c r="H449" i="6"/>
  <c r="G449" i="6"/>
  <c r="G459" i="6" s="1"/>
  <c r="E449" i="6"/>
  <c r="J447" i="6"/>
  <c r="J15" i="6"/>
  <c r="J402" i="6"/>
  <c r="I403" i="6"/>
  <c r="H403" i="6"/>
  <c r="G403" i="6"/>
  <c r="E403" i="6"/>
  <c r="J401" i="6"/>
  <c r="J353" i="6"/>
  <c r="J361" i="6"/>
  <c r="E362" i="6"/>
  <c r="E363" i="6" s="1"/>
  <c r="I354" i="6"/>
  <c r="H354" i="6"/>
  <c r="G354" i="6"/>
  <c r="E354" i="6"/>
  <c r="J305" i="6"/>
  <c r="I306" i="6"/>
  <c r="H306" i="6"/>
  <c r="G306" i="6"/>
  <c r="E306" i="6"/>
  <c r="J304" i="6"/>
  <c r="I258" i="6"/>
  <c r="H258" i="6"/>
  <c r="G258" i="6"/>
  <c r="E258" i="6"/>
  <c r="J257" i="6"/>
  <c r="J256" i="6"/>
  <c r="J209" i="6"/>
  <c r="J162" i="6"/>
  <c r="H210" i="6"/>
  <c r="G210" i="6"/>
  <c r="E210" i="6"/>
  <c r="I210" i="6"/>
  <c r="J208" i="6"/>
  <c r="I163" i="6"/>
  <c r="H163" i="6"/>
  <c r="G163" i="6"/>
  <c r="E163" i="6"/>
  <c r="J161" i="6"/>
  <c r="J113" i="6"/>
  <c r="I114" i="6"/>
  <c r="H114" i="6"/>
  <c r="G114" i="6"/>
  <c r="E114" i="6"/>
  <c r="J112" i="6"/>
  <c r="J403" i="6" l="1"/>
  <c r="I363" i="6"/>
  <c r="G363" i="6"/>
  <c r="H363" i="6"/>
  <c r="J448" i="6"/>
  <c r="J449" i="6" s="1"/>
  <c r="J354" i="6"/>
  <c r="J306" i="6"/>
  <c r="J258" i="6"/>
  <c r="J114" i="6"/>
  <c r="J210" i="6"/>
  <c r="J163" i="6"/>
  <c r="G64" i="6" l="1"/>
  <c r="I63" i="6"/>
  <c r="I64" i="6" s="1"/>
  <c r="H64" i="6"/>
  <c r="E64" i="6"/>
  <c r="J62" i="6"/>
  <c r="G16" i="6"/>
  <c r="I16" i="6"/>
  <c r="H16" i="6"/>
  <c r="E16" i="6"/>
  <c r="J14" i="6"/>
  <c r="J16" i="6" s="1"/>
  <c r="J63" i="6" l="1"/>
  <c r="J64" i="6" s="1"/>
  <c r="I459" i="6" l="1"/>
  <c r="H459" i="6"/>
  <c r="E458" i="6"/>
  <c r="E459" i="6" s="1"/>
  <c r="J457" i="6"/>
  <c r="J456" i="6"/>
  <c r="J455" i="6"/>
  <c r="J454" i="6"/>
  <c r="J453" i="6"/>
  <c r="J452" i="6"/>
  <c r="J451" i="6"/>
  <c r="I412" i="6"/>
  <c r="I413" i="6" s="1"/>
  <c r="H412" i="6"/>
  <c r="H413" i="6" s="1"/>
  <c r="G412" i="6"/>
  <c r="G413" i="6" s="1"/>
  <c r="E412" i="6"/>
  <c r="E414" i="6" s="1"/>
  <c r="J411" i="6"/>
  <c r="J410" i="6"/>
  <c r="J409" i="6"/>
  <c r="J408" i="6"/>
  <c r="J407" i="6"/>
  <c r="J406" i="6"/>
  <c r="J405" i="6"/>
  <c r="J360" i="6"/>
  <c r="J359" i="6"/>
  <c r="J358" i="6"/>
  <c r="J357" i="6"/>
  <c r="J356" i="6"/>
  <c r="I315" i="6"/>
  <c r="I316" i="6" s="1"/>
  <c r="H315" i="6"/>
  <c r="H316" i="6" s="1"/>
  <c r="G315" i="6"/>
  <c r="G316" i="6" s="1"/>
  <c r="E315" i="6"/>
  <c r="E317" i="6" s="1"/>
  <c r="D315" i="6"/>
  <c r="J314" i="6"/>
  <c r="J313" i="6"/>
  <c r="J312" i="6"/>
  <c r="J311" i="6"/>
  <c r="J310" i="6"/>
  <c r="J309" i="6"/>
  <c r="J308" i="6"/>
  <c r="I267" i="6"/>
  <c r="H267" i="6"/>
  <c r="G267" i="6"/>
  <c r="E266" i="6"/>
  <c r="E268" i="6" s="1"/>
  <c r="J265" i="6"/>
  <c r="J264" i="6"/>
  <c r="J263" i="6"/>
  <c r="J262" i="6"/>
  <c r="J261" i="6"/>
  <c r="J260" i="6"/>
  <c r="I218" i="6"/>
  <c r="I219" i="6" s="1"/>
  <c r="H218" i="6"/>
  <c r="H219" i="6" s="1"/>
  <c r="G218" i="6"/>
  <c r="G219" i="6" s="1"/>
  <c r="E218" i="6"/>
  <c r="E220" i="6" s="1"/>
  <c r="D218" i="6"/>
  <c r="J217" i="6"/>
  <c r="J216" i="6"/>
  <c r="J215" i="6"/>
  <c r="J214" i="6"/>
  <c r="J213" i="6"/>
  <c r="J212" i="6"/>
  <c r="I171" i="6"/>
  <c r="I172" i="6" s="1"/>
  <c r="H171" i="6"/>
  <c r="H172" i="6" s="1"/>
  <c r="G171" i="6"/>
  <c r="G172" i="6" s="1"/>
  <c r="E171" i="6"/>
  <c r="E172" i="6" s="1"/>
  <c r="J170" i="6"/>
  <c r="J169" i="6"/>
  <c r="J168" i="6"/>
  <c r="J167" i="6"/>
  <c r="J166" i="6"/>
  <c r="J165" i="6"/>
  <c r="I124" i="6"/>
  <c r="I125" i="6" s="1"/>
  <c r="H124" i="6"/>
  <c r="H125" i="6" s="1"/>
  <c r="G124" i="6"/>
  <c r="G125" i="6" s="1"/>
  <c r="E124" i="6"/>
  <c r="E126" i="6" s="1"/>
  <c r="D124" i="6"/>
  <c r="J123" i="6"/>
  <c r="J122" i="6"/>
  <c r="J121" i="6"/>
  <c r="J120" i="6"/>
  <c r="J119" i="6"/>
  <c r="J118" i="6"/>
  <c r="J117" i="6"/>
  <c r="J116" i="6"/>
  <c r="I72" i="6"/>
  <c r="I73" i="6" s="1"/>
  <c r="H72" i="6"/>
  <c r="H73" i="6" s="1"/>
  <c r="G72" i="6"/>
  <c r="G73" i="6" s="1"/>
  <c r="E72" i="6"/>
  <c r="E74" i="6" s="1"/>
  <c r="D72" i="6"/>
  <c r="J71" i="6"/>
  <c r="J70" i="6"/>
  <c r="J69" i="6"/>
  <c r="J68" i="6"/>
  <c r="J67" i="6"/>
  <c r="J66" i="6"/>
  <c r="I25" i="6"/>
  <c r="I26" i="6" s="1"/>
  <c r="H25" i="6"/>
  <c r="H26" i="6" s="1"/>
  <c r="G25" i="6"/>
  <c r="G26" i="6" s="1"/>
  <c r="E25" i="6"/>
  <c r="E27" i="6" s="1"/>
  <c r="J24" i="6"/>
  <c r="J23" i="6"/>
  <c r="J22" i="6"/>
  <c r="J21" i="6"/>
  <c r="J20" i="6"/>
  <c r="J19" i="6"/>
  <c r="J18" i="6"/>
  <c r="J458" i="6" l="1"/>
  <c r="J459" i="6" s="1"/>
  <c r="J362" i="6"/>
  <c r="J363" i="6" s="1"/>
  <c r="J266" i="6"/>
  <c r="J267" i="6" s="1"/>
  <c r="J315" i="6"/>
  <c r="J316" i="6" s="1"/>
  <c r="J124" i="6"/>
  <c r="J125" i="6" s="1"/>
  <c r="J171" i="6"/>
  <c r="J172" i="6" s="1"/>
  <c r="J218" i="6"/>
  <c r="J219" i="6" s="1"/>
  <c r="J412" i="6"/>
  <c r="J413" i="6" s="1"/>
  <c r="E460" i="6"/>
  <c r="E413" i="6"/>
  <c r="E364" i="6"/>
  <c r="E316" i="6"/>
  <c r="E267" i="6"/>
  <c r="E219" i="6"/>
  <c r="E173" i="6"/>
  <c r="J25" i="6"/>
  <c r="J26" i="6" s="1"/>
  <c r="J72" i="6"/>
  <c r="J73" i="6" s="1"/>
  <c r="E125" i="6"/>
  <c r="E73" i="6"/>
  <c r="E26" i="6"/>
</calcChain>
</file>

<file path=xl/sharedStrings.xml><?xml version="1.0" encoding="utf-8"?>
<sst xmlns="http://schemas.openxmlformats.org/spreadsheetml/2006/main" count="707" uniqueCount="114">
  <si>
    <t>Неделя:</t>
  </si>
  <si>
    <t>первая</t>
  </si>
  <si>
    <t>Возрастная категория: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</si>
  <si>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</si>
  <si>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</si>
  <si>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</si>
  <si>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</si>
  <si>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</si>
  <si>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</si>
  <si>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</si>
  <si>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</si>
  <si>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</si>
  <si>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СУП КАРТОФЕЛЬНЫЙ С БОБОВЫМИ (ГОРОХ) НА КУРИНОМ БУЛЬОНЕ</t>
  </si>
  <si>
    <t>РАГУ ИЗ ОВОЩЕЙ С МАСЛОМ СЛИВОЧНЫМ</t>
  </si>
  <si>
    <t>КОТЛЕТЫ РУБЛЕННЫЕ ИЗ БРОЙЛЕРОВ-ЦЫПЛЯТ</t>
  </si>
  <si>
    <t>НАПИТОК ЛИМОННЫЙ</t>
  </si>
  <si>
    <t>ХЛЕБ РЖАНОЙ</t>
  </si>
  <si>
    <t>ЙОГУРТ</t>
  </si>
  <si>
    <t>Итого за прием пищи:</t>
  </si>
  <si>
    <t>Всего за день:</t>
  </si>
  <si>
    <t>ЩИ ИЗ СВЕЖЕЙ КАПУСТЫ С КАРТОФЕЛЕМ НА КУРИНОМ БУЛЬОНЕ СО СМЕТАНОЙ</t>
  </si>
  <si>
    <t xml:space="preserve">ПЛОВ ИЗ ПТИЦЫ </t>
  </si>
  <si>
    <t>Среда</t>
  </si>
  <si>
    <t>САЛАТ ИЗ КВАШЕНОЙ КАПУСТЫ</t>
  </si>
  <si>
    <t>РАССОЛЬНИК ЛЕНИНГРАДСКИЙ НА КУРИНОМ БУЛЬОНЕ СО СМЕТАНОЙ</t>
  </si>
  <si>
    <t>КОТЛЕТЫ  РЫБНЫЕ</t>
  </si>
  <si>
    <t>БУТЕРБРОД С СЫРОМ</t>
  </si>
  <si>
    <t>БОРЩ С КАПУСТОЙ И КАРТОФЕЛЕМ НА КУРИНОМ БУЛЬОНЕ СО СМЕТАНОЙ</t>
  </si>
  <si>
    <t>ПЕЧЕНЬ ПО-СТРОГАНОВСКИ</t>
  </si>
  <si>
    <t>ЯБЛОКО</t>
  </si>
  <si>
    <t>ПЕЧЕНЬЕ</t>
  </si>
  <si>
    <t>СУП КАРТОФЕЛЬНЫЙ РЫБОЙ</t>
  </si>
  <si>
    <t>МАКАРОННЫЕ ИЗДЕЛИЯ ОТВАРНЫЕ С МАСЛОМ СЛИВОЧНЫМ</t>
  </si>
  <si>
    <t>КОТЛЕТЫ ИЗ СВИНИНЫ</t>
  </si>
  <si>
    <t>НАПИТОК ЯБЛОЧНЫЙ</t>
  </si>
  <si>
    <t>СУП КАРТОФЕЛЬНЫЙ С БОБОВЫМИ(ФАСОЛЬ) НА КУРИНОМ БУЛЬОНЕ</t>
  </si>
  <si>
    <t>ГОЛУБЦЫ ЛЕНИВЫЕ С КУРОЙ И РИСОМ С СОУСОМ СМЕТАННЫМ</t>
  </si>
  <si>
    <t>КАПУСТА ТУШЕНАЯ С МАСЛОМ СЛИВОЧНЫМ</t>
  </si>
  <si>
    <t>ТЕФТЕЛИ ИЗ СВИНИНЫ С СОУСОМ СМЕТАННЫМ</t>
  </si>
  <si>
    <t>100/20</t>
  </si>
  <si>
    <t>250/10</t>
  </si>
  <si>
    <t>БИТОЧКИ РЫБНЫЕ</t>
  </si>
  <si>
    <t>ОГУРЕЦ СВЕЖИЙ</t>
  </si>
  <si>
    <t>ОГУРЕЦ СОЛЕНЫЙ</t>
  </si>
  <si>
    <t>40/25</t>
  </si>
  <si>
    <t>Понедельник</t>
  </si>
  <si>
    <t>с   7 до 11 лет</t>
  </si>
  <si>
    <t>РАГУ ИЗ ОВОЩЕЙ</t>
  </si>
  <si>
    <t>Среднее значение за период:</t>
  </si>
  <si>
    <t>12 лет и старше</t>
  </si>
  <si>
    <t>Вторник</t>
  </si>
  <si>
    <t>Первая</t>
  </si>
  <si>
    <t>ПОМИДОР СВЕЖИЙ</t>
  </si>
  <si>
    <t>СОК</t>
  </si>
  <si>
    <t>МАНДАРИН</t>
  </si>
  <si>
    <t>День 1:</t>
  </si>
  <si>
    <t>Цена, руб.</t>
  </si>
  <si>
    <t>ОБЕД</t>
  </si>
  <si>
    <t>День 2:</t>
  </si>
  <si>
    <t>День 3:</t>
  </si>
  <si>
    <t>ПЮРЕ КАРТОФЕЛЬНОЕ</t>
  </si>
  <si>
    <t>БАТОН</t>
  </si>
  <si>
    <t>День 4:</t>
  </si>
  <si>
    <t>Четверг</t>
  </si>
  <si>
    <t>КАША ГРЕЧНЕВАЯ РАССЫПЧАТАЯ</t>
  </si>
  <si>
    <t>День 5:</t>
  </si>
  <si>
    <t>Пятница</t>
  </si>
  <si>
    <t>День 6:</t>
  </si>
  <si>
    <t>Вторая</t>
  </si>
  <si>
    <t>ГОЛУБЦЫ ЛЕНИВЫЕ С КУРОЙ И РИСОМ СО СМЕТАНОЙ</t>
  </si>
  <si>
    <t>40/20</t>
  </si>
  <si>
    <t>День 7:</t>
  </si>
  <si>
    <t>День 8:</t>
  </si>
  <si>
    <t>СУП КАРТОФЕЛЬНЫЙ С РИСОМ НА КУРИНОМ БУЛЬОНЕ</t>
  </si>
  <si>
    <t>День 9:</t>
  </si>
  <si>
    <t>СУП ИЗ ОВОЩЕЙ НА КУРИНОМ БУЛЬОНЕ СО СМЕТАНОЙ</t>
  </si>
  <si>
    <t>День 10:</t>
  </si>
  <si>
    <t>КОТЛЕТЫ РЫБНЫЕ</t>
  </si>
  <si>
    <t>КАПУСТА ТУШЕНАЯ</t>
  </si>
  <si>
    <t>Завтрак II</t>
  </si>
  <si>
    <t xml:space="preserve">МОЛОКО </t>
  </si>
  <si>
    <t>ПРЯНИКИ</t>
  </si>
  <si>
    <t>РАССОЛЬНИК ЛЕНИНГРАДСКИЙ СО СМЕТАНОЙ</t>
  </si>
  <si>
    <t>ВАФЛИ</t>
  </si>
  <si>
    <t>40/15</t>
  </si>
  <si>
    <t>20/15</t>
  </si>
  <si>
    <t>1 шт</t>
  </si>
  <si>
    <t>Согласовано:</t>
  </si>
  <si>
    <t>Утверждаю :</t>
  </si>
  <si>
    <t>Директор</t>
  </si>
  <si>
    <t>ИП Смирнов И.А</t>
  </si>
  <si>
    <t>__________________И.А. Смирнов</t>
  </si>
  <si>
    <t>(подпись)</t>
  </si>
  <si>
    <t>«_______»  ____________ 20___</t>
  </si>
  <si>
    <t>Меню приготавливаемых блюд стоимостью 151,8 руб.</t>
  </si>
  <si>
    <t>Меню приготавливаемых блюд стоимостью 137 руб.</t>
  </si>
  <si>
    <t>150/5</t>
  </si>
  <si>
    <t>ПЮРЕ КАРТОФЕЛЬНОЕ С МАСЛОМ СЛИВОЧНЫМ</t>
  </si>
  <si>
    <t>МОБУ ООШ №2 г.Пикалево</t>
  </si>
  <si>
    <t>_________________________ В.В. Прокофьева</t>
  </si>
  <si>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</si>
  <si>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</si>
  <si>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</si>
  <si>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</si>
  <si>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</si>
  <si>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</si>
  <si>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</si>
  <si>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</si>
  <si>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</si>
  <si>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</si>
  <si>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</si>
  <si>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</si>
  <si>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"ООШ №2 г.Пикалево"</t>
  </si>
  <si>
    <t>Прокофьева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</si>
</sst>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#,##0.00;\-#,##0.00"/>
  </numFmts>
  <fonts count="3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7"/>
      <color rgb="FF00000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05">
    <xf numFmtId="0" fontId="0" fillId="0" borderId="0" xfId="0"/>
    <xf numFmtId="0" fontId="19" fillId="0" borderId="11" xfId="0" applyNumberFormat="1" applyFont="1" applyFill="1" applyBorder="1" applyAlignment="1" applyProtection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right" vertical="center" wrapText="1"/>
    </xf>
    <xf numFmtId="164" fontId="19" fillId="0" borderId="11" xfId="0" applyNumberFormat="1" applyFont="1" applyFill="1" applyBorder="1" applyAlignment="1">
      <alignment horizontal="right" vertical="center" wrapText="1"/>
    </xf>
    <xf numFmtId="0" fontId="19" fillId="0" borderId="15" xfId="0" applyNumberFormat="1" applyFont="1" applyFill="1" applyBorder="1" applyAlignment="1" applyProtection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8" fillId="0" borderId="0" xfId="42"/>
    <xf numFmtId="2" fontId="21" fillId="0" borderId="11" xfId="0" applyNumberFormat="1" applyFont="1" applyFill="1" applyBorder="1" applyAlignment="1">
      <alignment horizontal="right" vertical="center" wrapText="1"/>
    </xf>
    <xf numFmtId="164" fontId="21" fillId="0" borderId="11" xfId="0" applyNumberFormat="1" applyFont="1" applyFill="1" applyBorder="1" applyAlignment="1">
      <alignment horizontal="right" vertical="center" wrapText="1"/>
    </xf>
    <xf numFmtId="2" fontId="22" fillId="0" borderId="16" xfId="0" applyNumberFormat="1" applyFont="1" applyFill="1" applyBorder="1" applyAlignment="1">
      <alignment horizontal="right" vertical="center" wrapText="1"/>
    </xf>
    <xf numFmtId="2" fontId="22" fillId="0" borderId="11" xfId="0" applyNumberFormat="1" applyFont="1" applyFill="1" applyBorder="1" applyAlignment="1">
      <alignment horizontal="right" vertical="center" wrapText="1"/>
    </xf>
    <xf numFmtId="1" fontId="22" fillId="0" borderId="11" xfId="0" applyNumberFormat="1" applyFont="1" applyFill="1" applyBorder="1" applyAlignment="1">
      <alignment horizontal="right" vertical="center" wrapText="1"/>
    </xf>
    <xf numFmtId="2" fontId="22" fillId="0" borderId="0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 applyProtection="1">
      <alignment horizontal="right" vertical="center" wrapText="1"/>
    </xf>
    <xf numFmtId="2" fontId="19" fillId="0" borderId="11" xfId="0" applyNumberFormat="1" applyFont="1" applyFill="1" applyBorder="1" applyAlignment="1" applyProtection="1">
      <alignment horizontal="right" vertical="center" wrapText="1"/>
    </xf>
    <xf numFmtId="2" fontId="19" fillId="0" borderId="11" xfId="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left" vertical="center" wrapText="1"/>
    </xf>
    <xf numFmtId="164" fontId="26" fillId="0" borderId="11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 horizontal="right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164" fontId="22" fillId="0" borderId="11" xfId="0" applyNumberFormat="1" applyFont="1" applyFill="1" applyBorder="1" applyAlignment="1">
      <alignment horizontal="right" vertical="center" wrapText="1"/>
    </xf>
    <xf numFmtId="0" fontId="21" fillId="0" borderId="25" xfId="0" applyFont="1" applyFill="1" applyBorder="1" applyAlignment="1">
      <alignment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vertical="center" wrapText="1"/>
    </xf>
    <xf numFmtId="0" fontId="23" fillId="0" borderId="0" xfId="42" applyFont="1" applyFill="1" applyBorder="1" applyAlignment="1">
      <alignment horizontal="left" vertical="center" wrapText="1"/>
    </xf>
    <xf numFmtId="1" fontId="22" fillId="0" borderId="0" xfId="0" applyNumberFormat="1" applyFont="1" applyFill="1" applyBorder="1" applyAlignment="1">
      <alignment horizontal="right" vertical="center" wrapText="1"/>
    </xf>
    <xf numFmtId="164" fontId="21" fillId="0" borderId="16" xfId="0" applyNumberFormat="1" applyFont="1" applyFill="1" applyBorder="1" applyAlignment="1">
      <alignment horizontal="right" vertical="center" wrapText="1"/>
    </xf>
    <xf numFmtId="2" fontId="21" fillId="0" borderId="16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6" xfId="0" applyNumberFormat="1" applyFont="1" applyFill="1" applyBorder="1" applyAlignment="1">
      <alignment horizontal="right" vertical="center" wrapText="1"/>
    </xf>
    <xf numFmtId="164" fontId="22" fillId="0" borderId="16" xfId="0" applyNumberFormat="1" applyFont="1" applyFill="1" applyBorder="1" applyAlignment="1">
      <alignment horizontal="right" vertical="center" wrapText="1"/>
    </xf>
    <xf numFmtId="164" fontId="21" fillId="0" borderId="12" xfId="0" applyNumberFormat="1" applyFont="1" applyFill="1" applyBorder="1" applyAlignment="1">
      <alignment horizontal="right" vertical="center" wrapText="1"/>
    </xf>
    <xf numFmtId="0" fontId="22" fillId="0" borderId="31" xfId="0" applyFont="1" applyFill="1" applyBorder="1" applyAlignment="1">
      <alignment horizontal="right" vertical="center" wrapText="1"/>
    </xf>
    <xf numFmtId="2" fontId="21" fillId="0" borderId="18" xfId="0" applyNumberFormat="1" applyFont="1" applyFill="1" applyBorder="1" applyAlignment="1">
      <alignment horizontal="right" vertical="center" wrapText="1"/>
    </xf>
    <xf numFmtId="2" fontId="21" fillId="0" borderId="32" xfId="0" applyNumberFormat="1" applyFont="1" applyFill="1" applyBorder="1" applyAlignment="1">
      <alignment horizontal="right" vertical="center" wrapText="1"/>
    </xf>
    <xf numFmtId="0" fontId="22" fillId="0" borderId="18" xfId="0" applyFont="1" applyFill="1" applyBorder="1" applyAlignment="1">
      <alignment horizontal="right" vertical="center" wrapText="1"/>
    </xf>
    <xf numFmtId="2" fontId="21" fillId="0" borderId="12" xfId="0" applyNumberFormat="1" applyFont="1" applyFill="1" applyBorder="1" applyAlignment="1">
      <alignment horizontal="right" vertical="center" wrapText="1"/>
    </xf>
    <xf numFmtId="0" fontId="28" fillId="0" borderId="0" xfId="0" applyFont="1" applyAlignment="1"/>
    <xf numFmtId="1" fontId="22" fillId="0" borderId="16" xfId="0" applyNumberFormat="1" applyFont="1" applyFill="1" applyBorder="1" applyAlignment="1">
      <alignment horizontal="right" vertical="center" wrapText="1"/>
    </xf>
    <xf numFmtId="2" fontId="22" fillId="0" borderId="18" xfId="0" applyNumberFormat="1" applyFont="1" applyFill="1" applyBorder="1" applyAlignment="1">
      <alignment horizontal="right" vertical="center" wrapText="1"/>
    </xf>
    <xf numFmtId="2" fontId="22" fillId="0" borderId="32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horizontal="left"/>
    </xf>
    <xf numFmtId="0" fontId="20" fillId="0" borderId="10" xfId="42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0" fillId="0" borderId="0" xfId="42" applyFont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5" fillId="0" borderId="22" xfId="42" applyFont="1" applyBorder="1" applyAlignment="1">
      <alignment horizontal="left" vertical="center" wrapText="1"/>
    </xf>
    <xf numFmtId="0" fontId="25" fillId="0" borderId="0" xfId="42" applyFont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3" fillId="0" borderId="19" xfId="42" applyFont="1" applyFill="1" applyBorder="1" applyAlignment="1">
      <alignment horizontal="left" vertical="center" wrapText="1"/>
    </xf>
    <xf numFmtId="0" fontId="23" fillId="0" borderId="20" xfId="42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top" wrapText="1"/>
    </xf>
    <xf numFmtId="0" fontId="27" fillId="0" borderId="20" xfId="0" applyFont="1" applyFill="1" applyBorder="1" applyAlignment="1">
      <alignment horizontal="left" vertical="top" wrapText="1"/>
    </xf>
    <xf numFmtId="0" fontId="20" fillId="0" borderId="21" xfId="42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5" fillId="0" borderId="29" xfId="42" applyFont="1" applyBorder="1" applyAlignment="1">
      <alignment horizontal="left" vertical="center" wrapText="1"/>
    </xf>
    <xf numFmtId="0" fontId="25" fillId="0" borderId="17" xfId="42" applyFont="1" applyBorder="1" applyAlignment="1">
      <alignment horizontal="left" vertical="center" wrapText="1"/>
    </xf>
    <xf numFmtId="0" fontId="25" fillId="0" borderId="10" xfId="42" applyFont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32" fillId="0" borderId="0" xfId="0" applyFont="1"/>
    <xf numFmtId="0" fontId="32" fillId="22" borderId="18" xfId="0" applyFont="1" applyFill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32" fillId="0" borderId="0" xfId="0" applyFont="1" applyAlignment="1">
      <alignment horizontal="right"/>
    </xf>
    <xf numFmtId="0" fontId="32" fillId="22" borderId="18" xfId="0" applyFont="1" applyFill="1" applyBorder="1" applyAlignment="1" applyProtection="1">
      <alignment horizontal="left" wrapText="1"/>
      <protection locked="0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22" borderId="18" xfId="0" applyFont="1" applyFill="1" applyBorder="1" applyProtection="1">
      <protection locked="0"/>
    </xf>
    <xf numFmtId="1" fontId="32" fillId="22" borderId="33" xfId="0" applyNumberFormat="1" applyFont="1" applyFill="1" applyBorder="1" applyAlignment="1" applyProtection="1">
      <alignment horizontal="center"/>
      <protection locked="0"/>
    </xf>
    <xf numFmtId="1" fontId="32" fillId="22" borderId="18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left"/>
    </xf>
    <xf numFmtId="0" fontId="36" fillId="0" borderId="0" xfId="0" applyFont="1" applyAlignment="1">
      <alignment horizontal="center" vertical="top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Excel Built-in Normal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6"/>
  <sheetViews>
    <sheetView tabSelected="1" showWhiteSpace="0" view="pageLayout" workbookViewId="0">
      <selection activeCell="M3" sqref="M3"/>
    </sheetView>
  </sheetViews>
  <sheetFormatPr defaultRowHeight="15" x14ac:dyDescent="0.25"/>
  <cols>
    <col min="1" max="2" width="9.140625" customWidth="1"/>
    <col min="3" max="3" width="34.140625" customWidth="1"/>
    <col min="4" max="4" width="7.140625" customWidth="1"/>
    <col min="5" max="5" width="7.42578125" hidden="1" customWidth="1"/>
    <col min="6" max="6" width="7.42578125" customWidth="1"/>
    <col min="7" max="7" width="7" customWidth="1"/>
    <col min="8" max="8" width="6.7109375" customWidth="1"/>
    <col min="9" max="9" width="7.28515625" customWidth="1"/>
    <col min="10" max="10" width="8.140625" customWidth="1"/>
  </cols>
  <sheetData>
    <row r="1" spans="1:11" s="92" customFormat="1" x14ac:dyDescent="0.25">
      <c r="A1" s="91" t="s">
        <v>100</v>
      </c>
      <c r="C1" s="93" t="s">
        <v>112</v>
      </c>
      <c r="D1" s="94"/>
      <c r="E1" s="94"/>
      <c r="F1" s="95" t="s">
        <v>101</v>
      </c>
      <c r="G1" s="92" t="s">
        <v>102</v>
      </c>
      <c r="H1" s="96" t="s">
        <v>103</v>
      </c>
      <c r="I1" s="96"/>
      <c r="J1" s="96"/>
      <c r="K1" s="96"/>
    </row>
    <row r="2" spans="1:11" s="92" customFormat="1" ht="18" x14ac:dyDescent="0.2">
      <c r="A2" s="97" t="s">
        <v>104</v>
      </c>
      <c r="D2" s="91"/>
      <c r="G2" s="92" t="s">
        <v>105</v>
      </c>
      <c r="H2" s="96" t="s">
        <v>113</v>
      </c>
      <c r="I2" s="96"/>
      <c r="J2" s="96"/>
      <c r="K2" s="96"/>
    </row>
    <row r="3" spans="1:11" s="92" customFormat="1" ht="17.25" customHeight="1" x14ac:dyDescent="0.2">
      <c r="A3" s="98" t="s">
        <v>106</v>
      </c>
      <c r="D3" s="99"/>
      <c r="E3" s="100" t="s">
        <v>107</v>
      </c>
      <c r="G3" s="92" t="s">
        <v>108</v>
      </c>
      <c r="H3" s="101">
        <v>1</v>
      </c>
      <c r="I3" s="101">
        <v>1</v>
      </c>
      <c r="J3" s="102">
        <v>2024</v>
      </c>
      <c r="K3" s="103"/>
    </row>
    <row r="4" spans="1:11" s="92" customFormat="1" ht="12.75" x14ac:dyDescent="0.2">
      <c r="D4" s="98"/>
      <c r="H4" s="104" t="s">
        <v>109</v>
      </c>
      <c r="I4" s="104" t="s">
        <v>110</v>
      </c>
      <c r="J4" s="104" t="s">
        <v>111</v>
      </c>
    </row>
    <row r="5" spans="1:11" x14ac:dyDescent="0.25">
      <c r="A5" s="76" t="s">
        <v>92</v>
      </c>
      <c r="B5" s="76"/>
      <c r="D5" s="77" t="s">
        <v>92</v>
      </c>
      <c r="E5" s="77"/>
      <c r="F5" s="51"/>
      <c r="G5" s="51"/>
      <c r="H5" s="55"/>
      <c r="I5" s="11"/>
    </row>
    <row r="6" spans="1:11" ht="15.75" x14ac:dyDescent="0.25">
      <c r="A6" s="60" t="s">
        <v>94</v>
      </c>
      <c r="B6" s="60"/>
      <c r="C6" s="60"/>
      <c r="D6" s="60"/>
      <c r="E6" s="60"/>
      <c r="F6" s="60"/>
      <c r="G6" s="60"/>
      <c r="H6" s="60"/>
    </row>
    <row r="7" spans="1:11" ht="15.75" x14ac:dyDescent="0.25">
      <c r="A7" s="61" t="s">
        <v>93</v>
      </c>
      <c r="B7" s="61"/>
      <c r="C7" s="61"/>
      <c r="D7" s="61"/>
      <c r="E7" s="61"/>
      <c r="F7" s="61"/>
      <c r="G7" s="61"/>
      <c r="H7" s="61"/>
    </row>
    <row r="8" spans="1:11" x14ac:dyDescent="0.25">
      <c r="A8" s="59" t="s">
        <v>55</v>
      </c>
      <c r="B8" s="59"/>
      <c r="C8" s="59"/>
      <c r="D8" s="59" t="s">
        <v>45</v>
      </c>
      <c r="E8" s="59"/>
      <c r="F8" s="59"/>
      <c r="G8" s="59"/>
      <c r="H8" s="11"/>
      <c r="I8" s="11"/>
      <c r="J8" s="11"/>
    </row>
    <row r="9" spans="1:11" x14ac:dyDescent="0.25">
      <c r="A9" s="59" t="s">
        <v>0</v>
      </c>
      <c r="B9" s="59"/>
      <c r="C9" s="59"/>
      <c r="D9" s="59" t="s">
        <v>1</v>
      </c>
      <c r="E9" s="59"/>
      <c r="F9" s="59"/>
      <c r="G9" s="59"/>
      <c r="H9" s="11"/>
      <c r="I9" s="11"/>
      <c r="J9" s="11"/>
    </row>
    <row r="10" spans="1:11" x14ac:dyDescent="0.25">
      <c r="A10" s="56" t="s">
        <v>2</v>
      </c>
      <c r="B10" s="56"/>
      <c r="C10" s="56"/>
      <c r="D10" s="56" t="s">
        <v>46</v>
      </c>
      <c r="E10" s="56"/>
      <c r="F10" s="56"/>
      <c r="G10" s="56"/>
      <c r="H10" s="56"/>
      <c r="I10" s="11"/>
      <c r="J10" s="11"/>
    </row>
    <row r="11" spans="1:11" x14ac:dyDescent="0.25">
      <c r="A11" s="57" t="s">
        <v>3</v>
      </c>
      <c r="B11" s="58" t="s">
        <v>4</v>
      </c>
      <c r="C11" s="57" t="s">
        <v>5</v>
      </c>
      <c r="D11" s="57" t="s">
        <v>6</v>
      </c>
      <c r="E11" s="57" t="s">
        <v>56</v>
      </c>
      <c r="F11" s="57" t="s">
        <v>56</v>
      </c>
      <c r="G11" s="57" t="s">
        <v>7</v>
      </c>
      <c r="H11" s="57"/>
      <c r="I11" s="57"/>
      <c r="J11" s="58" t="s">
        <v>8</v>
      </c>
    </row>
    <row r="12" spans="1:11" ht="18" x14ac:dyDescent="0.25">
      <c r="A12" s="57"/>
      <c r="B12" s="58"/>
      <c r="C12" s="57"/>
      <c r="D12" s="57"/>
      <c r="E12" s="57"/>
      <c r="F12" s="57"/>
      <c r="G12" s="18" t="s">
        <v>9</v>
      </c>
      <c r="H12" s="18" t="s">
        <v>10</v>
      </c>
      <c r="I12" s="18" t="s">
        <v>11</v>
      </c>
      <c r="J12" s="58"/>
    </row>
    <row r="13" spans="1:11" x14ac:dyDescent="0.25">
      <c r="A13" s="72" t="s">
        <v>79</v>
      </c>
      <c r="B13" s="73"/>
      <c r="C13" s="27"/>
      <c r="D13" s="33"/>
      <c r="E13" s="25"/>
      <c r="F13" s="25"/>
      <c r="G13" s="28"/>
      <c r="H13" s="28"/>
      <c r="I13" s="28"/>
      <c r="J13" s="28"/>
    </row>
    <row r="14" spans="1:11" x14ac:dyDescent="0.25">
      <c r="A14" s="29"/>
      <c r="B14" s="29"/>
      <c r="C14" s="31" t="s">
        <v>80</v>
      </c>
      <c r="D14" s="35">
        <v>200</v>
      </c>
      <c r="E14" s="32">
        <v>200</v>
      </c>
      <c r="F14" s="43">
        <v>14.8</v>
      </c>
      <c r="G14" s="13">
        <v>3</v>
      </c>
      <c r="H14" s="13">
        <v>3.2</v>
      </c>
      <c r="I14" s="13">
        <v>5.9</v>
      </c>
      <c r="J14" s="13">
        <f>G14*4.1+H14*9.3+I14*4.1</f>
        <v>66.25</v>
      </c>
    </row>
    <row r="15" spans="1:11" x14ac:dyDescent="0.25">
      <c r="A15" s="5">
        <v>2008</v>
      </c>
      <c r="B15" s="5">
        <v>3</v>
      </c>
      <c r="C15" s="6" t="s">
        <v>26</v>
      </c>
      <c r="D15" s="34" t="s">
        <v>84</v>
      </c>
      <c r="E15" s="12">
        <v>21.46</v>
      </c>
      <c r="F15" s="12">
        <v>18.8</v>
      </c>
      <c r="G15" s="13">
        <v>7.2</v>
      </c>
      <c r="H15" s="13">
        <v>6.9</v>
      </c>
      <c r="I15" s="13">
        <v>18.2</v>
      </c>
      <c r="J15" s="13">
        <f>G15*4.1+H15*9.3+I15*4.1</f>
        <v>168.31</v>
      </c>
    </row>
    <row r="16" spans="1:11" x14ac:dyDescent="0.25">
      <c r="A16" s="70" t="s">
        <v>18</v>
      </c>
      <c r="B16" s="71"/>
      <c r="C16" s="67"/>
      <c r="D16" s="67"/>
      <c r="E16" s="10">
        <f t="shared" ref="E16:J16" si="0">SUM(E14:E15)</f>
        <v>221.46</v>
      </c>
      <c r="F16" s="46">
        <f t="shared" si="0"/>
        <v>33.6</v>
      </c>
      <c r="G16" s="30">
        <f t="shared" si="0"/>
        <v>10.199999999999999</v>
      </c>
      <c r="H16" s="30">
        <f t="shared" si="0"/>
        <v>10.100000000000001</v>
      </c>
      <c r="I16" s="30">
        <f t="shared" si="0"/>
        <v>24.1</v>
      </c>
      <c r="J16" s="30">
        <f t="shared" si="0"/>
        <v>234.56</v>
      </c>
    </row>
    <row r="17" spans="1:10" ht="12" customHeight="1" x14ac:dyDescent="0.25">
      <c r="A17" s="64" t="s">
        <v>57</v>
      </c>
      <c r="B17" s="65"/>
      <c r="C17" s="65"/>
      <c r="D17" s="65"/>
      <c r="E17" s="65"/>
      <c r="F17" s="65"/>
      <c r="G17" s="65"/>
      <c r="H17" s="65"/>
      <c r="I17" s="65"/>
      <c r="J17" s="65"/>
    </row>
    <row r="18" spans="1:10" x14ac:dyDescent="0.25">
      <c r="A18" s="5">
        <v>2008</v>
      </c>
      <c r="B18" s="5">
        <v>2</v>
      </c>
      <c r="C18" s="6" t="s">
        <v>43</v>
      </c>
      <c r="D18" s="5">
        <v>60</v>
      </c>
      <c r="E18" s="12">
        <v>12</v>
      </c>
      <c r="F18" s="12">
        <v>12</v>
      </c>
      <c r="G18" s="13">
        <v>0.5</v>
      </c>
      <c r="H18" s="13">
        <v>0.1</v>
      </c>
      <c r="I18" s="13">
        <v>1</v>
      </c>
      <c r="J18" s="13">
        <f t="shared" ref="J18:J24" si="1">G18*4.1+H18*9.3+I18*4.1</f>
        <v>7.08</v>
      </c>
    </row>
    <row r="19" spans="1:10" ht="22.5" x14ac:dyDescent="0.25">
      <c r="A19" s="5">
        <v>2011</v>
      </c>
      <c r="B19" s="5">
        <v>102</v>
      </c>
      <c r="C19" s="6" t="s">
        <v>12</v>
      </c>
      <c r="D19" s="5">
        <v>250</v>
      </c>
      <c r="E19" s="12">
        <v>15.63</v>
      </c>
      <c r="F19" s="12">
        <v>15.02</v>
      </c>
      <c r="G19" s="13">
        <v>8.6</v>
      </c>
      <c r="H19" s="13">
        <v>7.9</v>
      </c>
      <c r="I19" s="13">
        <v>38.9</v>
      </c>
      <c r="J19" s="13">
        <f t="shared" si="1"/>
        <v>268.22000000000003</v>
      </c>
    </row>
    <row r="20" spans="1:10" ht="22.5" x14ac:dyDescent="0.25">
      <c r="A20" s="5">
        <v>2008</v>
      </c>
      <c r="B20" s="5">
        <v>141</v>
      </c>
      <c r="C20" s="6" t="s">
        <v>13</v>
      </c>
      <c r="D20" s="5">
        <v>150</v>
      </c>
      <c r="E20" s="12">
        <v>20.32</v>
      </c>
      <c r="F20" s="12">
        <v>21.71</v>
      </c>
      <c r="G20" s="13">
        <v>3</v>
      </c>
      <c r="H20" s="13">
        <v>9.9</v>
      </c>
      <c r="I20" s="13">
        <v>46.5</v>
      </c>
      <c r="J20" s="13">
        <f t="shared" si="1"/>
        <v>295.02</v>
      </c>
    </row>
    <row r="21" spans="1:10" ht="22.5" x14ac:dyDescent="0.25">
      <c r="A21" s="5">
        <v>2011</v>
      </c>
      <c r="B21" s="5">
        <v>295</v>
      </c>
      <c r="C21" s="6" t="s">
        <v>14</v>
      </c>
      <c r="D21" s="5">
        <v>100</v>
      </c>
      <c r="E21" s="12">
        <v>31.98</v>
      </c>
      <c r="F21" s="12">
        <v>37.92</v>
      </c>
      <c r="G21" s="13">
        <v>12.7</v>
      </c>
      <c r="H21" s="13">
        <v>6.1</v>
      </c>
      <c r="I21" s="13">
        <v>11.4</v>
      </c>
      <c r="J21" s="13">
        <f t="shared" si="1"/>
        <v>155.54</v>
      </c>
    </row>
    <row r="22" spans="1:10" x14ac:dyDescent="0.25">
      <c r="A22" s="5">
        <v>2008</v>
      </c>
      <c r="B22" s="5">
        <v>436</v>
      </c>
      <c r="C22" s="6" t="s">
        <v>15</v>
      </c>
      <c r="D22" s="5">
        <v>200</v>
      </c>
      <c r="E22" s="12">
        <v>4.53</v>
      </c>
      <c r="F22" s="12">
        <v>4.8499999999999996</v>
      </c>
      <c r="G22" s="13">
        <v>0.1</v>
      </c>
      <c r="H22" s="13">
        <v>0</v>
      </c>
      <c r="I22" s="13">
        <v>11.2</v>
      </c>
      <c r="J22" s="13">
        <f t="shared" si="1"/>
        <v>46.329999999999991</v>
      </c>
    </row>
    <row r="23" spans="1:10" x14ac:dyDescent="0.25">
      <c r="A23" s="5">
        <v>2008</v>
      </c>
      <c r="B23" s="8"/>
      <c r="C23" s="6" t="s">
        <v>16</v>
      </c>
      <c r="D23" s="9">
        <v>20</v>
      </c>
      <c r="E23" s="12">
        <v>1.5</v>
      </c>
      <c r="F23" s="12">
        <v>1.5</v>
      </c>
      <c r="G23" s="13">
        <v>1.3</v>
      </c>
      <c r="H23" s="13">
        <v>0.2</v>
      </c>
      <c r="I23" s="13">
        <v>8.5</v>
      </c>
      <c r="J23" s="13">
        <f t="shared" si="1"/>
        <v>42.039999999999992</v>
      </c>
    </row>
    <row r="24" spans="1:10" x14ac:dyDescent="0.25">
      <c r="A24" s="5">
        <v>2008</v>
      </c>
      <c r="B24" s="8"/>
      <c r="C24" s="6" t="s">
        <v>29</v>
      </c>
      <c r="D24" s="9">
        <v>180</v>
      </c>
      <c r="E24" s="12">
        <v>17.579999999999998</v>
      </c>
      <c r="F24" s="12">
        <v>25.2</v>
      </c>
      <c r="G24" s="13">
        <v>0.6</v>
      </c>
      <c r="H24" s="13">
        <v>0.6</v>
      </c>
      <c r="I24" s="13">
        <v>14.2</v>
      </c>
      <c r="J24" s="13">
        <f t="shared" si="1"/>
        <v>66.259999999999991</v>
      </c>
    </row>
    <row r="25" spans="1:10" x14ac:dyDescent="0.25">
      <c r="A25" s="66" t="s">
        <v>18</v>
      </c>
      <c r="B25" s="67"/>
      <c r="C25" s="67"/>
      <c r="D25" s="10">
        <v>1025</v>
      </c>
      <c r="E25" s="14">
        <f t="shared" ref="E25:J25" si="2">SUM(E18:E24)</f>
        <v>103.54</v>
      </c>
      <c r="F25" s="14">
        <f t="shared" si="2"/>
        <v>118.2</v>
      </c>
      <c r="G25" s="14">
        <f t="shared" si="2"/>
        <v>26.8</v>
      </c>
      <c r="H25" s="14">
        <f t="shared" si="2"/>
        <v>24.8</v>
      </c>
      <c r="I25" s="14">
        <f t="shared" si="2"/>
        <v>131.70000000000002</v>
      </c>
      <c r="J25" s="14">
        <f t="shared" si="2"/>
        <v>880.4899999999999</v>
      </c>
    </row>
    <row r="26" spans="1:10" x14ac:dyDescent="0.25">
      <c r="A26" s="62" t="s">
        <v>19</v>
      </c>
      <c r="B26" s="62"/>
      <c r="C26" s="62"/>
      <c r="D26" s="63"/>
      <c r="E26" s="15">
        <f>E25</f>
        <v>103.54</v>
      </c>
      <c r="F26" s="15">
        <f>F25+F16</f>
        <v>151.80000000000001</v>
      </c>
      <c r="G26" s="15">
        <f>G25+G16</f>
        <v>37</v>
      </c>
      <c r="H26" s="15">
        <f>H25+H16</f>
        <v>34.900000000000006</v>
      </c>
      <c r="I26" s="15">
        <f>I25+I16</f>
        <v>155.80000000000001</v>
      </c>
      <c r="J26" s="15">
        <f>J25+J16</f>
        <v>1115.05</v>
      </c>
    </row>
    <row r="27" spans="1:10" x14ac:dyDescent="0.25">
      <c r="A27" s="68" t="s">
        <v>48</v>
      </c>
      <c r="B27" s="69"/>
      <c r="C27" s="69"/>
      <c r="D27" s="69"/>
      <c r="E27" s="15">
        <f>125-E25</f>
        <v>21.459999999999994</v>
      </c>
      <c r="F27" s="15">
        <f>151.8-F26</f>
        <v>0</v>
      </c>
      <c r="G27" s="16">
        <v>1</v>
      </c>
      <c r="H27" s="16">
        <v>1</v>
      </c>
      <c r="I27" s="16">
        <v>4</v>
      </c>
      <c r="J27" s="15"/>
    </row>
    <row r="28" spans="1:10" ht="15.75" x14ac:dyDescent="0.25">
      <c r="A28" s="60" t="s">
        <v>95</v>
      </c>
      <c r="B28" s="60"/>
      <c r="C28" s="60"/>
      <c r="D28" s="60"/>
      <c r="E28" s="60"/>
      <c r="F28" s="60"/>
      <c r="G28" s="60"/>
      <c r="H28" s="60"/>
    </row>
    <row r="29" spans="1:10" ht="14.45" customHeight="1" x14ac:dyDescent="0.25">
      <c r="A29" s="56" t="s">
        <v>2</v>
      </c>
      <c r="B29" s="56"/>
      <c r="C29" s="56"/>
      <c r="D29" s="74" t="s">
        <v>49</v>
      </c>
      <c r="E29" s="74"/>
      <c r="F29" s="74"/>
      <c r="G29" s="74"/>
      <c r="H29" s="38"/>
      <c r="I29" s="38"/>
      <c r="J29" s="17"/>
    </row>
    <row r="30" spans="1:10" x14ac:dyDescent="0.25">
      <c r="A30" s="57" t="s">
        <v>3</v>
      </c>
      <c r="B30" s="58" t="s">
        <v>4</v>
      </c>
      <c r="C30" s="57" t="s">
        <v>5</v>
      </c>
      <c r="D30" s="57" t="s">
        <v>6</v>
      </c>
      <c r="E30" s="57" t="s">
        <v>56</v>
      </c>
      <c r="F30" s="57" t="s">
        <v>56</v>
      </c>
      <c r="G30" s="57" t="s">
        <v>7</v>
      </c>
      <c r="H30" s="57"/>
      <c r="I30" s="57"/>
      <c r="J30" s="58" t="s">
        <v>8</v>
      </c>
    </row>
    <row r="31" spans="1:10" ht="18" x14ac:dyDescent="0.25">
      <c r="A31" s="57"/>
      <c r="B31" s="58"/>
      <c r="C31" s="57"/>
      <c r="D31" s="57"/>
      <c r="E31" s="57"/>
      <c r="F31" s="57"/>
      <c r="G31" s="41" t="s">
        <v>9</v>
      </c>
      <c r="H31" s="41" t="s">
        <v>10</v>
      </c>
      <c r="I31" s="41" t="s">
        <v>11</v>
      </c>
      <c r="J31" s="58"/>
    </row>
    <row r="32" spans="1:10" x14ac:dyDescent="0.25">
      <c r="A32" s="64" t="s">
        <v>57</v>
      </c>
      <c r="B32" s="65"/>
      <c r="C32" s="65"/>
      <c r="D32" s="65"/>
      <c r="E32" s="65"/>
      <c r="F32" s="65"/>
      <c r="G32" s="65"/>
      <c r="H32" s="65"/>
      <c r="I32" s="65"/>
      <c r="J32" s="65"/>
    </row>
    <row r="33" spans="1:10" x14ac:dyDescent="0.25">
      <c r="A33" s="5">
        <v>2008</v>
      </c>
      <c r="B33" s="5">
        <v>2</v>
      </c>
      <c r="C33" s="6" t="s">
        <v>43</v>
      </c>
      <c r="D33" s="5">
        <v>100</v>
      </c>
      <c r="E33" s="17"/>
      <c r="F33" s="12">
        <v>20</v>
      </c>
      <c r="G33" s="39">
        <v>0.8</v>
      </c>
      <c r="H33" s="13">
        <v>0.1</v>
      </c>
      <c r="I33" s="13">
        <v>1.7</v>
      </c>
      <c r="J33" s="13">
        <f>G33*4.1+H33*9.3+I33*4.1</f>
        <v>11.18</v>
      </c>
    </row>
    <row r="34" spans="1:10" ht="22.5" x14ac:dyDescent="0.25">
      <c r="A34" s="5">
        <v>2011</v>
      </c>
      <c r="B34" s="5">
        <v>102</v>
      </c>
      <c r="C34" s="6" t="s">
        <v>12</v>
      </c>
      <c r="D34" s="5">
        <v>250</v>
      </c>
      <c r="E34" s="17"/>
      <c r="F34" s="12">
        <v>15.02</v>
      </c>
      <c r="G34" s="39">
        <v>8.6</v>
      </c>
      <c r="H34" s="13">
        <v>7.9</v>
      </c>
      <c r="I34" s="13">
        <v>38.9</v>
      </c>
      <c r="J34" s="13">
        <f>G34*4.1+H34*9.3+I34*4.1</f>
        <v>268.22000000000003</v>
      </c>
    </row>
    <row r="35" spans="1:10" x14ac:dyDescent="0.25">
      <c r="A35" s="5">
        <v>2008</v>
      </c>
      <c r="B35" s="5">
        <v>141</v>
      </c>
      <c r="C35" s="6" t="s">
        <v>47</v>
      </c>
      <c r="D35" s="5">
        <v>180</v>
      </c>
      <c r="E35" s="17"/>
      <c r="F35" s="12">
        <v>23.99</v>
      </c>
      <c r="G35" s="39">
        <v>6.6</v>
      </c>
      <c r="H35" s="13">
        <v>9.1</v>
      </c>
      <c r="I35" s="13">
        <v>55.7</v>
      </c>
      <c r="J35" s="13">
        <f t="shared" ref="J35:J40" si="3">G35*4.1+H35*9.3+I35*4.1</f>
        <v>340.06</v>
      </c>
    </row>
    <row r="36" spans="1:10" ht="22.5" x14ac:dyDescent="0.25">
      <c r="A36" s="5">
        <v>2011</v>
      </c>
      <c r="B36" s="5">
        <v>295</v>
      </c>
      <c r="C36" s="6" t="s">
        <v>14</v>
      </c>
      <c r="D36" s="5">
        <v>100</v>
      </c>
      <c r="E36" s="17"/>
      <c r="F36" s="12">
        <v>37.92</v>
      </c>
      <c r="G36" s="39">
        <v>12.7</v>
      </c>
      <c r="H36" s="13">
        <v>16.100000000000001</v>
      </c>
      <c r="I36" s="13">
        <v>11.4</v>
      </c>
      <c r="J36" s="13">
        <f>G36*4.1+H36*9.3+I36*4.1</f>
        <v>248.54000000000002</v>
      </c>
    </row>
    <row r="37" spans="1:10" x14ac:dyDescent="0.25">
      <c r="A37" s="5">
        <v>2008</v>
      </c>
      <c r="B37" s="5">
        <v>436</v>
      </c>
      <c r="C37" s="6" t="s">
        <v>15</v>
      </c>
      <c r="D37" s="5">
        <v>180</v>
      </c>
      <c r="E37" s="17"/>
      <c r="F37" s="12">
        <v>4.37</v>
      </c>
      <c r="G37" s="39">
        <v>0.1</v>
      </c>
      <c r="H37" s="13">
        <v>0</v>
      </c>
      <c r="I37" s="13">
        <v>10.1</v>
      </c>
      <c r="J37" s="13">
        <f t="shared" si="3"/>
        <v>41.819999999999993</v>
      </c>
    </row>
    <row r="38" spans="1:10" x14ac:dyDescent="0.25">
      <c r="A38" s="5">
        <v>2008</v>
      </c>
      <c r="B38" s="5">
        <v>3</v>
      </c>
      <c r="C38" s="6" t="s">
        <v>26</v>
      </c>
      <c r="D38" s="7" t="s">
        <v>84</v>
      </c>
      <c r="E38" s="17"/>
      <c r="F38" s="12">
        <v>18.8</v>
      </c>
      <c r="G38" s="39">
        <v>8.8000000000000007</v>
      </c>
      <c r="H38" s="13">
        <v>8.5</v>
      </c>
      <c r="I38" s="13">
        <v>20.6</v>
      </c>
      <c r="J38" s="13">
        <f>G38*4.1+H38*9.3+I38*4.1</f>
        <v>199.59</v>
      </c>
    </row>
    <row r="39" spans="1:10" x14ac:dyDescent="0.25">
      <c r="A39" s="5">
        <v>2008</v>
      </c>
      <c r="B39" s="8"/>
      <c r="C39" s="6" t="s">
        <v>29</v>
      </c>
      <c r="D39" s="9">
        <v>110</v>
      </c>
      <c r="E39" s="17"/>
      <c r="F39" s="12">
        <v>15.4</v>
      </c>
      <c r="G39" s="39">
        <v>0.4</v>
      </c>
      <c r="H39" s="13">
        <v>0.4</v>
      </c>
      <c r="I39" s="13">
        <v>9.8000000000000007</v>
      </c>
      <c r="J39" s="13">
        <f>G39*4.1+H39*9.3+I39*4.1</f>
        <v>45.54</v>
      </c>
    </row>
    <row r="40" spans="1:10" ht="14.45" customHeight="1" x14ac:dyDescent="0.25">
      <c r="A40" s="5">
        <v>2008</v>
      </c>
      <c r="B40" s="8"/>
      <c r="C40" s="6" t="s">
        <v>16</v>
      </c>
      <c r="D40" s="9">
        <v>20</v>
      </c>
      <c r="E40" s="17"/>
      <c r="F40" s="12">
        <v>1.5</v>
      </c>
      <c r="G40" s="39">
        <v>1.3</v>
      </c>
      <c r="H40" s="13">
        <v>0.2</v>
      </c>
      <c r="I40" s="13">
        <v>8.5</v>
      </c>
      <c r="J40" s="13">
        <f t="shared" si="3"/>
        <v>42.039999999999992</v>
      </c>
    </row>
    <row r="41" spans="1:10" x14ac:dyDescent="0.25">
      <c r="A41" s="66" t="s">
        <v>18</v>
      </c>
      <c r="B41" s="67"/>
      <c r="C41" s="67"/>
      <c r="D41" s="10">
        <v>1005</v>
      </c>
      <c r="E41" s="17"/>
      <c r="F41" s="14">
        <f>SUM(F33:F40)</f>
        <v>137</v>
      </c>
      <c r="G41" s="14">
        <f>SUM(G33:G40)</f>
        <v>39.299999999999997</v>
      </c>
      <c r="H41" s="14">
        <f>SUM(H33:H40)</f>
        <v>42.300000000000004</v>
      </c>
      <c r="I41" s="14">
        <f>SUM(I33:I40)</f>
        <v>156.70000000000002</v>
      </c>
      <c r="J41" s="14">
        <f>SUM(J33:J40)</f>
        <v>1196.9899999999998</v>
      </c>
    </row>
    <row r="42" spans="1:10" x14ac:dyDescent="0.25">
      <c r="A42" s="62" t="s">
        <v>19</v>
      </c>
      <c r="B42" s="62"/>
      <c r="C42" s="62"/>
      <c r="D42" s="63"/>
      <c r="E42" s="17"/>
      <c r="F42" s="53">
        <f>137-F41</f>
        <v>0</v>
      </c>
      <c r="G42" s="14">
        <f>G41</f>
        <v>39.299999999999997</v>
      </c>
      <c r="H42" s="15">
        <f>H41</f>
        <v>42.300000000000004</v>
      </c>
      <c r="I42" s="15">
        <f>I41</f>
        <v>156.70000000000002</v>
      </c>
      <c r="J42" s="15">
        <f>J41</f>
        <v>1196.9899999999998</v>
      </c>
    </row>
    <row r="43" spans="1:10" x14ac:dyDescent="0.25">
      <c r="A43" s="68" t="s">
        <v>48</v>
      </c>
      <c r="B43" s="69"/>
      <c r="C43" s="69"/>
      <c r="D43" s="69"/>
      <c r="E43" s="17"/>
      <c r="F43" s="53"/>
      <c r="G43" s="52">
        <v>1</v>
      </c>
      <c r="H43" s="16">
        <v>1</v>
      </c>
      <c r="I43" s="16">
        <v>4</v>
      </c>
      <c r="J43" s="15"/>
    </row>
    <row r="44" spans="1:10" x14ac:dyDescent="0.25">
      <c r="A44" s="37"/>
      <c r="B44" s="37"/>
      <c r="C44" s="37"/>
      <c r="D44" s="37"/>
      <c r="E44" s="17"/>
      <c r="F44" s="17"/>
      <c r="G44" s="38"/>
      <c r="H44" s="38"/>
      <c r="I44" s="38"/>
      <c r="J44" s="17"/>
    </row>
    <row r="45" spans="1:10" x14ac:dyDescent="0.25">
      <c r="A45" s="37"/>
      <c r="B45" s="37"/>
      <c r="C45" s="37"/>
      <c r="D45" s="37"/>
      <c r="E45" s="17"/>
      <c r="F45" s="17"/>
      <c r="G45" s="38"/>
      <c r="H45" s="38"/>
      <c r="I45" s="38"/>
      <c r="J45" s="17"/>
    </row>
    <row r="46" spans="1:10" x14ac:dyDescent="0.25">
      <c r="A46" s="37"/>
      <c r="B46" s="37"/>
      <c r="C46" s="37"/>
      <c r="D46" s="37"/>
      <c r="E46" s="17"/>
      <c r="F46" s="17"/>
      <c r="G46" s="38"/>
      <c r="H46" s="38"/>
      <c r="I46" s="38"/>
      <c r="J46" s="17"/>
    </row>
    <row r="47" spans="1:10" x14ac:dyDescent="0.25">
      <c r="A47" s="37"/>
      <c r="B47" s="37"/>
      <c r="C47" s="37"/>
      <c r="D47" s="37"/>
      <c r="E47" s="17"/>
      <c r="F47" s="17"/>
      <c r="G47" s="38"/>
      <c r="H47" s="38"/>
      <c r="I47" s="38"/>
      <c r="J47" s="17"/>
    </row>
    <row r="48" spans="1:10" x14ac:dyDescent="0.25">
      <c r="A48" s="37"/>
      <c r="B48" s="37"/>
      <c r="C48" s="37"/>
      <c r="D48" s="37"/>
      <c r="E48" s="17"/>
      <c r="F48" s="17"/>
      <c r="G48" s="38"/>
      <c r="H48" s="38"/>
      <c r="I48" s="38"/>
      <c r="J48" s="17"/>
    </row>
    <row r="49" spans="1:10" ht="14.45" customHeight="1" x14ac:dyDescent="0.25">
      <c r="A49" s="75" t="s">
        <v>87</v>
      </c>
      <c r="B49" s="75"/>
      <c r="C49" s="75"/>
      <c r="D49" s="51" t="s">
        <v>88</v>
      </c>
      <c r="E49" s="51"/>
      <c r="F49" s="51"/>
      <c r="G49" s="51"/>
      <c r="H49" s="51"/>
      <c r="I49" s="11"/>
    </row>
    <row r="50" spans="1:10" x14ac:dyDescent="0.25">
      <c r="A50" s="75" t="s">
        <v>89</v>
      </c>
      <c r="B50" s="75"/>
      <c r="C50" s="75"/>
      <c r="D50" s="51" t="s">
        <v>89</v>
      </c>
      <c r="E50" s="51"/>
      <c r="F50" s="51"/>
      <c r="G50" s="51"/>
      <c r="H50" s="51"/>
      <c r="I50" s="11"/>
    </row>
    <row r="51" spans="1:10" ht="14.45" customHeight="1" x14ac:dyDescent="0.25">
      <c r="A51" s="78" t="s">
        <v>98</v>
      </c>
      <c r="B51" s="78"/>
      <c r="C51" s="78"/>
      <c r="D51" s="51" t="s">
        <v>90</v>
      </c>
      <c r="E51" s="51"/>
      <c r="F51" s="51"/>
      <c r="G51" s="51"/>
      <c r="H51" s="51"/>
      <c r="I51" s="11"/>
    </row>
    <row r="52" spans="1:10" x14ac:dyDescent="0.25">
      <c r="A52" s="75" t="s">
        <v>99</v>
      </c>
      <c r="B52" s="75"/>
      <c r="C52" s="75"/>
      <c r="D52" s="51" t="s">
        <v>91</v>
      </c>
      <c r="E52" s="51"/>
      <c r="F52" s="51"/>
      <c r="G52" s="51"/>
      <c r="H52" s="51"/>
      <c r="I52" s="11"/>
    </row>
    <row r="53" spans="1:10" x14ac:dyDescent="0.25">
      <c r="A53" s="76" t="s">
        <v>92</v>
      </c>
      <c r="B53" s="76"/>
      <c r="D53" s="77" t="s">
        <v>92</v>
      </c>
      <c r="E53" s="77"/>
      <c r="F53" s="51"/>
      <c r="G53" s="51"/>
      <c r="H53" s="55"/>
      <c r="I53" s="11"/>
    </row>
    <row r="54" spans="1:10" ht="15.75" x14ac:dyDescent="0.25">
      <c r="A54" s="60" t="s">
        <v>94</v>
      </c>
      <c r="B54" s="60"/>
      <c r="C54" s="60"/>
      <c r="D54" s="60"/>
      <c r="E54" s="60"/>
      <c r="F54" s="60"/>
      <c r="G54" s="60"/>
      <c r="H54" s="60"/>
    </row>
    <row r="55" spans="1:10" ht="15.75" x14ac:dyDescent="0.25">
      <c r="A55" s="61" t="s">
        <v>93</v>
      </c>
      <c r="B55" s="61"/>
      <c r="C55" s="61"/>
      <c r="D55" s="61"/>
      <c r="E55" s="61"/>
      <c r="F55" s="61"/>
      <c r="G55" s="61"/>
      <c r="H55" s="61"/>
    </row>
    <row r="56" spans="1:10" x14ac:dyDescent="0.25">
      <c r="A56" s="59" t="s">
        <v>58</v>
      </c>
      <c r="B56" s="59"/>
      <c r="C56" s="59"/>
      <c r="D56" s="59" t="s">
        <v>50</v>
      </c>
      <c r="E56" s="59"/>
      <c r="F56" s="59"/>
      <c r="G56" s="59"/>
      <c r="H56" s="11"/>
      <c r="I56" s="11"/>
      <c r="J56" s="11"/>
    </row>
    <row r="57" spans="1:10" x14ac:dyDescent="0.25">
      <c r="A57" s="59" t="s">
        <v>0</v>
      </c>
      <c r="B57" s="59"/>
      <c r="C57" s="59"/>
      <c r="D57" s="59" t="s">
        <v>51</v>
      </c>
      <c r="E57" s="59"/>
      <c r="F57" s="59"/>
      <c r="G57" s="59"/>
      <c r="H57" s="11"/>
      <c r="I57" s="11"/>
      <c r="J57" s="11"/>
    </row>
    <row r="58" spans="1:10" x14ac:dyDescent="0.25">
      <c r="A58" s="56" t="s">
        <v>2</v>
      </c>
      <c r="B58" s="56"/>
      <c r="C58" s="56"/>
      <c r="D58" s="56" t="s">
        <v>46</v>
      </c>
      <c r="E58" s="56"/>
      <c r="F58" s="56"/>
      <c r="G58" s="56"/>
      <c r="H58" s="11"/>
      <c r="I58" s="11"/>
      <c r="J58" s="11"/>
    </row>
    <row r="59" spans="1:10" x14ac:dyDescent="0.25">
      <c r="A59" s="57" t="s">
        <v>3</v>
      </c>
      <c r="B59" s="58" t="s">
        <v>4</v>
      </c>
      <c r="C59" s="57" t="s">
        <v>5</v>
      </c>
      <c r="D59" s="57" t="s">
        <v>6</v>
      </c>
      <c r="E59" s="57" t="s">
        <v>56</v>
      </c>
      <c r="F59" s="57" t="s">
        <v>56</v>
      </c>
      <c r="G59" s="57" t="s">
        <v>7</v>
      </c>
      <c r="H59" s="57"/>
      <c r="I59" s="57"/>
      <c r="J59" s="58" t="s">
        <v>8</v>
      </c>
    </row>
    <row r="60" spans="1:10" ht="18" x14ac:dyDescent="0.25">
      <c r="A60" s="57"/>
      <c r="B60" s="58"/>
      <c r="C60" s="57"/>
      <c r="D60" s="57"/>
      <c r="E60" s="57"/>
      <c r="F60" s="57"/>
      <c r="G60" s="18" t="s">
        <v>9</v>
      </c>
      <c r="H60" s="18" t="s">
        <v>10</v>
      </c>
      <c r="I60" s="18" t="s">
        <v>11</v>
      </c>
      <c r="J60" s="58"/>
    </row>
    <row r="61" spans="1:10" x14ac:dyDescent="0.25">
      <c r="A61" s="72" t="s">
        <v>79</v>
      </c>
      <c r="B61" s="73"/>
      <c r="C61" s="27"/>
      <c r="D61" s="27"/>
      <c r="E61" s="25"/>
      <c r="F61" s="25"/>
      <c r="G61" s="28"/>
      <c r="H61" s="28"/>
      <c r="I61" s="28"/>
      <c r="J61" s="28"/>
    </row>
    <row r="62" spans="1:10" x14ac:dyDescent="0.25">
      <c r="A62" s="29"/>
      <c r="B62" s="29"/>
      <c r="C62" s="31" t="s">
        <v>80</v>
      </c>
      <c r="D62" s="35">
        <v>200</v>
      </c>
      <c r="E62" s="5">
        <v>200</v>
      </c>
      <c r="F62" s="43">
        <v>14.8</v>
      </c>
      <c r="G62" s="13">
        <v>3</v>
      </c>
      <c r="H62" s="13">
        <v>3.2</v>
      </c>
      <c r="I62" s="13">
        <v>5.9</v>
      </c>
      <c r="J62" s="13">
        <f>G62*4.1+H62*9.3+I62*4.1</f>
        <v>66.25</v>
      </c>
    </row>
    <row r="63" spans="1:10" x14ac:dyDescent="0.25">
      <c r="A63" s="29"/>
      <c r="B63" s="29"/>
      <c r="C63" s="36" t="s">
        <v>81</v>
      </c>
      <c r="D63" s="29">
        <v>20</v>
      </c>
      <c r="E63" s="39">
        <v>0.7</v>
      </c>
      <c r="F63" s="12">
        <v>8</v>
      </c>
      <c r="G63" s="13">
        <v>1.2</v>
      </c>
      <c r="H63" s="13">
        <v>5.0999999999999996</v>
      </c>
      <c r="I63" s="13">
        <f>E63*4.1+G63*9.3+H63*4.1</f>
        <v>34.94</v>
      </c>
      <c r="J63" s="13">
        <f>G63*4.1+H63*9.3+I63*4.1</f>
        <v>195.60399999999998</v>
      </c>
    </row>
    <row r="64" spans="1:10" x14ac:dyDescent="0.25">
      <c r="A64" s="70" t="s">
        <v>18</v>
      </c>
      <c r="B64" s="71"/>
      <c r="C64" s="67"/>
      <c r="D64" s="71"/>
      <c r="E64" s="10">
        <f t="shared" ref="E64:J64" si="4">SUM(E62:E63)</f>
        <v>200.7</v>
      </c>
      <c r="F64" s="49">
        <f t="shared" si="4"/>
        <v>22.8</v>
      </c>
      <c r="G64" s="44">
        <f t="shared" si="4"/>
        <v>4.2</v>
      </c>
      <c r="H64" s="30">
        <f t="shared" si="4"/>
        <v>8.3000000000000007</v>
      </c>
      <c r="I64" s="30">
        <f t="shared" si="4"/>
        <v>40.839999999999996</v>
      </c>
      <c r="J64" s="30">
        <f t="shared" si="4"/>
        <v>261.85399999999998</v>
      </c>
    </row>
    <row r="65" spans="1:10" ht="10.5" customHeight="1" x14ac:dyDescent="0.25">
      <c r="A65" s="64" t="s">
        <v>57</v>
      </c>
      <c r="B65" s="65"/>
      <c r="C65" s="65"/>
      <c r="D65" s="65"/>
      <c r="E65" s="65"/>
      <c r="F65" s="65"/>
      <c r="G65" s="65"/>
      <c r="H65" s="65"/>
      <c r="I65" s="65"/>
      <c r="J65" s="65"/>
    </row>
    <row r="66" spans="1:10" x14ac:dyDescent="0.25">
      <c r="A66" s="1">
        <v>2008</v>
      </c>
      <c r="B66" s="1">
        <v>3</v>
      </c>
      <c r="C66" s="4" t="s">
        <v>52</v>
      </c>
      <c r="D66" s="1">
        <v>60</v>
      </c>
      <c r="E66" s="19">
        <v>13.95</v>
      </c>
      <c r="F66" s="19">
        <v>13.95</v>
      </c>
      <c r="G66" s="2">
        <v>0.7</v>
      </c>
      <c r="H66" s="2">
        <v>0.1</v>
      </c>
      <c r="I66" s="2">
        <v>2.2999999999999998</v>
      </c>
      <c r="J66" s="3">
        <f t="shared" ref="J66:J71" si="5">G66*4.1+H66*9.3+I66*4.1</f>
        <v>13.229999999999997</v>
      </c>
    </row>
    <row r="67" spans="1:10" ht="22.5" x14ac:dyDescent="0.25">
      <c r="A67" s="5">
        <v>2011</v>
      </c>
      <c r="B67" s="5">
        <v>88</v>
      </c>
      <c r="C67" s="6" t="s">
        <v>20</v>
      </c>
      <c r="D67" s="5">
        <v>250</v>
      </c>
      <c r="E67" s="12">
        <v>23.22</v>
      </c>
      <c r="F67" s="12">
        <v>22.3</v>
      </c>
      <c r="G67" s="13">
        <v>5</v>
      </c>
      <c r="H67" s="13">
        <v>9</v>
      </c>
      <c r="I67" s="13">
        <v>26.1</v>
      </c>
      <c r="J67" s="13">
        <f t="shared" si="5"/>
        <v>211.20999999999998</v>
      </c>
    </row>
    <row r="68" spans="1:10" x14ac:dyDescent="0.25">
      <c r="A68" s="5">
        <v>2011</v>
      </c>
      <c r="B68" s="5">
        <v>291</v>
      </c>
      <c r="C68" s="6" t="s">
        <v>21</v>
      </c>
      <c r="D68" s="5">
        <v>240</v>
      </c>
      <c r="E68" s="12">
        <v>40.44</v>
      </c>
      <c r="F68" s="12">
        <v>46.57</v>
      </c>
      <c r="G68" s="13">
        <v>14.4</v>
      </c>
      <c r="H68" s="13">
        <v>11.2</v>
      </c>
      <c r="I68" s="13">
        <v>42.1</v>
      </c>
      <c r="J68" s="13">
        <f t="shared" si="5"/>
        <v>335.80999999999995</v>
      </c>
    </row>
    <row r="69" spans="1:10" x14ac:dyDescent="0.25">
      <c r="A69" s="5">
        <v>2011</v>
      </c>
      <c r="B69" s="5"/>
      <c r="C69" s="6" t="s">
        <v>53</v>
      </c>
      <c r="D69" s="5">
        <v>200</v>
      </c>
      <c r="E69" s="12">
        <v>25</v>
      </c>
      <c r="F69" s="12">
        <v>20.84</v>
      </c>
      <c r="G69" s="13">
        <v>0</v>
      </c>
      <c r="H69" s="13">
        <v>0</v>
      </c>
      <c r="I69" s="13">
        <v>9.6999999999999993</v>
      </c>
      <c r="J69" s="13">
        <f t="shared" si="5"/>
        <v>39.769999999999996</v>
      </c>
    </row>
    <row r="70" spans="1:10" x14ac:dyDescent="0.25">
      <c r="A70" s="5">
        <v>2008</v>
      </c>
      <c r="B70" s="8"/>
      <c r="C70" s="6" t="s">
        <v>16</v>
      </c>
      <c r="D70" s="5">
        <v>40</v>
      </c>
      <c r="E70" s="12">
        <v>3</v>
      </c>
      <c r="F70" s="12">
        <v>3</v>
      </c>
      <c r="G70" s="13">
        <v>2.6</v>
      </c>
      <c r="H70" s="13">
        <v>0.4</v>
      </c>
      <c r="I70" s="13">
        <v>17</v>
      </c>
      <c r="J70" s="13">
        <f t="shared" si="5"/>
        <v>84.079999999999984</v>
      </c>
    </row>
    <row r="71" spans="1:10" x14ac:dyDescent="0.25">
      <c r="A71" s="5">
        <v>2008</v>
      </c>
      <c r="B71" s="8"/>
      <c r="C71" s="6" t="s">
        <v>54</v>
      </c>
      <c r="D71" s="9">
        <v>80</v>
      </c>
      <c r="E71" s="12">
        <v>19.39</v>
      </c>
      <c r="F71" s="12">
        <v>22.34</v>
      </c>
      <c r="G71" s="13">
        <v>0.6</v>
      </c>
      <c r="H71" s="13">
        <v>0.2</v>
      </c>
      <c r="I71" s="13">
        <v>6</v>
      </c>
      <c r="J71" s="13">
        <f t="shared" si="5"/>
        <v>28.919999999999998</v>
      </c>
    </row>
    <row r="72" spans="1:10" x14ac:dyDescent="0.25">
      <c r="A72" s="66" t="s">
        <v>18</v>
      </c>
      <c r="B72" s="67"/>
      <c r="C72" s="67"/>
      <c r="D72" s="10">
        <f t="shared" ref="D72:J72" si="6">SUM(D66:D71)</f>
        <v>870</v>
      </c>
      <c r="E72" s="14">
        <f t="shared" si="6"/>
        <v>125</v>
      </c>
      <c r="F72" s="14">
        <f>SUM(F66:F71)</f>
        <v>129</v>
      </c>
      <c r="G72" s="15">
        <f t="shared" si="6"/>
        <v>23.300000000000004</v>
      </c>
      <c r="H72" s="15">
        <f t="shared" si="6"/>
        <v>20.899999999999995</v>
      </c>
      <c r="I72" s="15">
        <f t="shared" si="6"/>
        <v>103.2</v>
      </c>
      <c r="J72" s="15">
        <f t="shared" si="6"/>
        <v>713.01999999999987</v>
      </c>
    </row>
    <row r="73" spans="1:10" x14ac:dyDescent="0.25">
      <c r="A73" s="62" t="s">
        <v>19</v>
      </c>
      <c r="B73" s="62"/>
      <c r="C73" s="62"/>
      <c r="D73" s="63"/>
      <c r="E73" s="15">
        <f>E72</f>
        <v>125</v>
      </c>
      <c r="F73" s="15">
        <f>F72+F64</f>
        <v>151.80000000000001</v>
      </c>
      <c r="G73" s="15">
        <f>G72+G64</f>
        <v>27.500000000000004</v>
      </c>
      <c r="H73" s="15">
        <f>H72+H64</f>
        <v>29.199999999999996</v>
      </c>
      <c r="I73" s="15">
        <f>I72+I64</f>
        <v>144.04</v>
      </c>
      <c r="J73" s="15">
        <f>J72+J64</f>
        <v>974.8739999999998</v>
      </c>
    </row>
    <row r="74" spans="1:10" x14ac:dyDescent="0.25">
      <c r="A74" s="68" t="s">
        <v>48</v>
      </c>
      <c r="B74" s="69"/>
      <c r="C74" s="69"/>
      <c r="D74" s="69"/>
      <c r="E74" s="15">
        <f>125-E72</f>
        <v>0</v>
      </c>
      <c r="F74" s="15">
        <f>151.8-F73</f>
        <v>0</v>
      </c>
      <c r="G74" s="16">
        <v>1</v>
      </c>
      <c r="H74" s="16">
        <v>1</v>
      </c>
      <c r="I74" s="16">
        <v>4</v>
      </c>
      <c r="J74" s="15"/>
    </row>
    <row r="75" spans="1:10" ht="15.75" x14ac:dyDescent="0.25">
      <c r="A75" s="60" t="s">
        <v>95</v>
      </c>
      <c r="B75" s="60"/>
      <c r="C75" s="60"/>
      <c r="D75" s="60"/>
      <c r="E75" s="60"/>
      <c r="F75" s="60"/>
      <c r="G75" s="60"/>
      <c r="H75" s="60"/>
    </row>
    <row r="76" spans="1:10" x14ac:dyDescent="0.25">
      <c r="A76" s="56" t="s">
        <v>2</v>
      </c>
      <c r="B76" s="56"/>
      <c r="C76" s="56"/>
      <c r="D76" s="74" t="s">
        <v>49</v>
      </c>
      <c r="E76" s="74"/>
      <c r="F76" s="74"/>
      <c r="G76" s="74"/>
      <c r="H76" s="38"/>
      <c r="I76" s="38"/>
      <c r="J76" s="17"/>
    </row>
    <row r="77" spans="1:10" x14ac:dyDescent="0.25">
      <c r="A77" s="57" t="s">
        <v>3</v>
      </c>
      <c r="B77" s="58" t="s">
        <v>4</v>
      </c>
      <c r="C77" s="57" t="s">
        <v>5</v>
      </c>
      <c r="D77" s="57" t="s">
        <v>6</v>
      </c>
      <c r="E77" s="57" t="s">
        <v>56</v>
      </c>
      <c r="F77" s="57" t="s">
        <v>56</v>
      </c>
      <c r="G77" s="57" t="s">
        <v>7</v>
      </c>
      <c r="H77" s="57"/>
      <c r="I77" s="57"/>
      <c r="J77" s="58" t="s">
        <v>8</v>
      </c>
    </row>
    <row r="78" spans="1:10" ht="18" x14ac:dyDescent="0.25">
      <c r="A78" s="57"/>
      <c r="B78" s="58"/>
      <c r="C78" s="57"/>
      <c r="D78" s="57"/>
      <c r="E78" s="57"/>
      <c r="F78" s="57"/>
      <c r="G78" s="41" t="s">
        <v>9</v>
      </c>
      <c r="H78" s="41" t="s">
        <v>10</v>
      </c>
      <c r="I78" s="41" t="s">
        <v>11</v>
      </c>
      <c r="J78" s="58"/>
    </row>
    <row r="79" spans="1:10" x14ac:dyDescent="0.25">
      <c r="A79" s="1">
        <v>2008</v>
      </c>
      <c r="B79" s="1">
        <v>3</v>
      </c>
      <c r="C79" s="4" t="s">
        <v>52</v>
      </c>
      <c r="D79" s="1">
        <v>100</v>
      </c>
      <c r="E79" s="17"/>
      <c r="F79" s="19">
        <v>23.25</v>
      </c>
      <c r="G79" s="2">
        <v>1.1000000000000001</v>
      </c>
      <c r="H79" s="2">
        <v>0.2</v>
      </c>
      <c r="I79" s="2">
        <v>3.8</v>
      </c>
      <c r="J79" s="3">
        <f t="shared" ref="J79:J85" si="7">G79*4.1+H79*9.3+I79*4.1</f>
        <v>21.95</v>
      </c>
    </row>
    <row r="80" spans="1:10" ht="22.5" x14ac:dyDescent="0.25">
      <c r="A80" s="5">
        <v>2011</v>
      </c>
      <c r="B80" s="5">
        <v>88</v>
      </c>
      <c r="C80" s="6" t="s">
        <v>20</v>
      </c>
      <c r="D80" s="5">
        <v>250</v>
      </c>
      <c r="E80" s="17"/>
      <c r="F80" s="12">
        <v>22.3</v>
      </c>
      <c r="G80" s="13">
        <v>5</v>
      </c>
      <c r="H80" s="13">
        <v>9</v>
      </c>
      <c r="I80" s="13">
        <v>26.1</v>
      </c>
      <c r="J80" s="13">
        <f t="shared" si="7"/>
        <v>211.20999999999998</v>
      </c>
    </row>
    <row r="81" spans="1:10" x14ac:dyDescent="0.25">
      <c r="A81" s="5">
        <v>2011</v>
      </c>
      <c r="B81" s="5">
        <v>291</v>
      </c>
      <c r="C81" s="6" t="s">
        <v>21</v>
      </c>
      <c r="D81" s="5">
        <v>280</v>
      </c>
      <c r="E81" s="17"/>
      <c r="F81" s="12">
        <v>54.01</v>
      </c>
      <c r="G81" s="13">
        <v>19.8</v>
      </c>
      <c r="H81" s="13">
        <v>13.2</v>
      </c>
      <c r="I81" s="13">
        <v>64.5</v>
      </c>
      <c r="J81" s="13">
        <f t="shared" si="7"/>
        <v>468.39</v>
      </c>
    </row>
    <row r="82" spans="1:10" x14ac:dyDescent="0.25">
      <c r="A82" s="5">
        <v>2011</v>
      </c>
      <c r="B82" s="5"/>
      <c r="C82" s="6" t="s">
        <v>53</v>
      </c>
      <c r="D82" s="5">
        <v>200</v>
      </c>
      <c r="E82" s="17"/>
      <c r="F82" s="12">
        <v>20.84</v>
      </c>
      <c r="G82" s="13">
        <v>0</v>
      </c>
      <c r="H82" s="13">
        <v>0</v>
      </c>
      <c r="I82" s="13">
        <v>9.6999999999999993</v>
      </c>
      <c r="J82" s="13">
        <f t="shared" si="7"/>
        <v>39.769999999999996</v>
      </c>
    </row>
    <row r="83" spans="1:10" x14ac:dyDescent="0.25">
      <c r="A83" s="5">
        <v>2008</v>
      </c>
      <c r="B83" s="8"/>
      <c r="C83" s="6" t="s">
        <v>16</v>
      </c>
      <c r="D83" s="5">
        <v>40</v>
      </c>
      <c r="E83" s="17"/>
      <c r="F83" s="12">
        <v>3</v>
      </c>
      <c r="G83" s="13">
        <v>2.6</v>
      </c>
      <c r="H83" s="13">
        <v>0.4</v>
      </c>
      <c r="I83" s="13">
        <v>17</v>
      </c>
      <c r="J83" s="13">
        <f t="shared" si="7"/>
        <v>84.079999999999984</v>
      </c>
    </row>
    <row r="84" spans="1:10" x14ac:dyDescent="0.25">
      <c r="A84" s="29"/>
      <c r="B84" s="29"/>
      <c r="C84" s="36" t="s">
        <v>81</v>
      </c>
      <c r="D84" s="29">
        <v>20</v>
      </c>
      <c r="E84" s="39">
        <v>0.7</v>
      </c>
      <c r="F84" s="12">
        <v>8</v>
      </c>
      <c r="G84" s="13">
        <v>1.2</v>
      </c>
      <c r="H84" s="13">
        <v>5.0999999999999996</v>
      </c>
      <c r="I84" s="13">
        <f>E84*4.1+G84*9.3+H84*4.1</f>
        <v>34.94</v>
      </c>
      <c r="J84" s="13">
        <f>G84*4.1+H84*9.3+I84*4.1</f>
        <v>195.60399999999998</v>
      </c>
    </row>
    <row r="85" spans="1:10" x14ac:dyDescent="0.25">
      <c r="A85" s="5">
        <v>2008</v>
      </c>
      <c r="B85" s="8"/>
      <c r="C85" s="22" t="s">
        <v>61</v>
      </c>
      <c r="D85" s="9">
        <v>40</v>
      </c>
      <c r="E85" s="17"/>
      <c r="F85" s="12">
        <v>5.6</v>
      </c>
      <c r="G85" s="13">
        <v>3.8</v>
      </c>
      <c r="H85" s="13">
        <v>1.5</v>
      </c>
      <c r="I85" s="13">
        <v>25.7</v>
      </c>
      <c r="J85" s="13">
        <f t="shared" si="7"/>
        <v>134.89999999999998</v>
      </c>
    </row>
    <row r="86" spans="1:10" x14ac:dyDescent="0.25">
      <c r="A86" s="66" t="s">
        <v>18</v>
      </c>
      <c r="B86" s="67"/>
      <c r="C86" s="67"/>
      <c r="D86" s="10">
        <f t="shared" ref="D86" si="8">SUM(D79:D85)</f>
        <v>930</v>
      </c>
      <c r="E86" s="17"/>
      <c r="F86" s="54">
        <f>SUM(F79:F85)</f>
        <v>137</v>
      </c>
      <c r="G86" s="14">
        <f t="shared" ref="G86:J86" si="9">SUM(G79:G85)</f>
        <v>33.5</v>
      </c>
      <c r="H86" s="14">
        <f t="shared" si="9"/>
        <v>29.4</v>
      </c>
      <c r="I86" s="14">
        <f t="shared" si="9"/>
        <v>181.74</v>
      </c>
      <c r="J86" s="14">
        <f t="shared" si="9"/>
        <v>1155.904</v>
      </c>
    </row>
    <row r="87" spans="1:10" x14ac:dyDescent="0.25">
      <c r="A87" s="62" t="s">
        <v>19</v>
      </c>
      <c r="B87" s="62"/>
      <c r="C87" s="62"/>
      <c r="D87" s="63"/>
      <c r="E87" s="17"/>
      <c r="F87" s="14">
        <f>F86</f>
        <v>137</v>
      </c>
      <c r="G87" s="14">
        <f>G86</f>
        <v>33.5</v>
      </c>
      <c r="H87" s="15">
        <f>H86</f>
        <v>29.4</v>
      </c>
      <c r="I87" s="15">
        <f>I86</f>
        <v>181.74</v>
      </c>
      <c r="J87" s="15">
        <f>J86</f>
        <v>1155.904</v>
      </c>
    </row>
    <row r="88" spans="1:10" x14ac:dyDescent="0.25">
      <c r="A88" s="68" t="s">
        <v>48</v>
      </c>
      <c r="B88" s="69"/>
      <c r="C88" s="69"/>
      <c r="D88" s="69"/>
      <c r="E88" s="17"/>
      <c r="F88" s="53">
        <f>137-F87</f>
        <v>0</v>
      </c>
      <c r="G88" s="52">
        <v>1</v>
      </c>
      <c r="H88" s="16">
        <v>1</v>
      </c>
      <c r="I88" s="16">
        <v>4</v>
      </c>
      <c r="J88" s="15"/>
    </row>
    <row r="89" spans="1:10" x14ac:dyDescent="0.25">
      <c r="A89" s="37"/>
      <c r="B89" s="37"/>
      <c r="C89" s="37"/>
      <c r="D89" s="37"/>
      <c r="E89" s="17"/>
      <c r="F89" s="17"/>
      <c r="G89" s="38"/>
      <c r="H89" s="38"/>
      <c r="I89" s="38"/>
      <c r="J89" s="17"/>
    </row>
    <row r="90" spans="1:10" x14ac:dyDescent="0.25">
      <c r="A90" s="37"/>
      <c r="B90" s="37"/>
      <c r="C90" s="37"/>
      <c r="D90" s="37"/>
      <c r="E90" s="17"/>
      <c r="F90" s="17"/>
      <c r="G90" s="38"/>
      <c r="H90" s="38"/>
      <c r="I90" s="38"/>
      <c r="J90" s="17"/>
    </row>
    <row r="91" spans="1:10" x14ac:dyDescent="0.25">
      <c r="A91" s="37"/>
      <c r="B91" s="37"/>
      <c r="C91" s="37"/>
      <c r="D91" s="37"/>
      <c r="E91" s="17"/>
      <c r="F91" s="17"/>
      <c r="G91" s="38"/>
      <c r="H91" s="38"/>
      <c r="I91" s="38"/>
      <c r="J91" s="17"/>
    </row>
    <row r="92" spans="1:10" x14ac:dyDescent="0.25">
      <c r="A92" s="37"/>
      <c r="B92" s="37"/>
      <c r="C92" s="37"/>
      <c r="D92" s="37"/>
      <c r="E92" s="17"/>
      <c r="F92" s="17"/>
      <c r="G92" s="38"/>
      <c r="H92" s="38"/>
      <c r="I92" s="38"/>
      <c r="J92" s="17"/>
    </row>
    <row r="93" spans="1:10" x14ac:dyDescent="0.25">
      <c r="A93" s="37"/>
      <c r="B93" s="37"/>
      <c r="C93" s="37"/>
      <c r="D93" s="37"/>
      <c r="E93" s="17"/>
      <c r="F93" s="17"/>
      <c r="G93" s="38"/>
      <c r="H93" s="38"/>
      <c r="I93" s="38"/>
      <c r="J93" s="17"/>
    </row>
    <row r="94" spans="1:10" x14ac:dyDescent="0.25">
      <c r="A94" s="37"/>
      <c r="B94" s="37"/>
      <c r="C94" s="37"/>
      <c r="D94" s="37"/>
      <c r="E94" s="17"/>
      <c r="F94" s="17"/>
      <c r="G94" s="38"/>
      <c r="H94" s="38"/>
      <c r="I94" s="38"/>
      <c r="J94" s="17"/>
    </row>
    <row r="95" spans="1:10" x14ac:dyDescent="0.25">
      <c r="A95" s="37"/>
      <c r="B95" s="37"/>
      <c r="C95" s="37"/>
      <c r="D95" s="37"/>
      <c r="E95" s="17"/>
      <c r="F95" s="17"/>
      <c r="G95" s="38"/>
      <c r="H95" s="38"/>
      <c r="I95" s="38"/>
      <c r="J95" s="17"/>
    </row>
    <row r="96" spans="1:10" x14ac:dyDescent="0.25">
      <c r="A96" s="37"/>
      <c r="B96" s="37"/>
      <c r="C96" s="37"/>
      <c r="D96" s="37"/>
      <c r="E96" s="17"/>
      <c r="F96" s="17"/>
      <c r="G96" s="38"/>
      <c r="H96" s="38"/>
      <c r="I96" s="38"/>
      <c r="J96" s="17"/>
    </row>
    <row r="97" spans="1:10" x14ac:dyDescent="0.25">
      <c r="A97" s="37"/>
      <c r="B97" s="37"/>
      <c r="C97" s="37"/>
      <c r="D97" s="37"/>
      <c r="E97" s="17"/>
      <c r="F97" s="17"/>
      <c r="G97" s="38"/>
      <c r="H97" s="38"/>
      <c r="I97" s="38"/>
      <c r="J97" s="17"/>
    </row>
    <row r="98" spans="1:10" x14ac:dyDescent="0.25">
      <c r="A98" s="37"/>
      <c r="B98" s="37"/>
      <c r="C98" s="37"/>
      <c r="D98" s="37"/>
      <c r="E98" s="17"/>
      <c r="F98" s="17"/>
      <c r="G98" s="38"/>
      <c r="H98" s="38"/>
      <c r="I98" s="38"/>
      <c r="J98" s="17"/>
    </row>
    <row r="99" spans="1:10" ht="14.45" customHeight="1" x14ac:dyDescent="0.25">
      <c r="A99" s="75" t="s">
        <v>87</v>
      </c>
      <c r="B99" s="75"/>
      <c r="C99" s="75"/>
      <c r="D99" s="51" t="s">
        <v>88</v>
      </c>
      <c r="E99" s="51"/>
      <c r="F99" s="51"/>
      <c r="G99" s="51"/>
      <c r="H99" s="51"/>
      <c r="I99" s="11"/>
    </row>
    <row r="100" spans="1:10" x14ac:dyDescent="0.25">
      <c r="A100" s="75" t="s">
        <v>89</v>
      </c>
      <c r="B100" s="75"/>
      <c r="C100" s="75"/>
      <c r="D100" s="51" t="s">
        <v>89</v>
      </c>
      <c r="E100" s="51"/>
      <c r="F100" s="51"/>
      <c r="G100" s="51"/>
      <c r="H100" s="51"/>
      <c r="I100" s="11"/>
    </row>
    <row r="101" spans="1:10" ht="14.45" customHeight="1" x14ac:dyDescent="0.25">
      <c r="A101" s="78" t="s">
        <v>98</v>
      </c>
      <c r="B101" s="78"/>
      <c r="C101" s="78"/>
      <c r="D101" s="51" t="s">
        <v>90</v>
      </c>
      <c r="E101" s="51"/>
      <c r="F101" s="51"/>
      <c r="G101" s="51"/>
      <c r="H101" s="51"/>
      <c r="I101" s="11"/>
    </row>
    <row r="102" spans="1:10" x14ac:dyDescent="0.25">
      <c r="A102" s="75" t="s">
        <v>99</v>
      </c>
      <c r="B102" s="75"/>
      <c r="C102" s="75"/>
      <c r="D102" s="51" t="s">
        <v>91</v>
      </c>
      <c r="E102" s="51"/>
      <c r="F102" s="51"/>
      <c r="G102" s="51"/>
      <c r="H102" s="51"/>
      <c r="I102" s="11"/>
    </row>
    <row r="103" spans="1:10" x14ac:dyDescent="0.25">
      <c r="A103" s="76" t="s">
        <v>92</v>
      </c>
      <c r="B103" s="76"/>
      <c r="D103" s="77" t="s">
        <v>92</v>
      </c>
      <c r="E103" s="77"/>
      <c r="F103" s="51"/>
      <c r="G103" s="51"/>
      <c r="H103" s="55"/>
      <c r="I103" s="11"/>
    </row>
    <row r="104" spans="1:10" ht="15.75" x14ac:dyDescent="0.25">
      <c r="A104" s="60" t="s">
        <v>94</v>
      </c>
      <c r="B104" s="60"/>
      <c r="C104" s="60"/>
      <c r="D104" s="60"/>
      <c r="E104" s="60"/>
      <c r="F104" s="60"/>
      <c r="G104" s="60"/>
      <c r="H104" s="60"/>
    </row>
    <row r="105" spans="1:10" ht="15.75" x14ac:dyDescent="0.25">
      <c r="A105" s="61" t="s">
        <v>93</v>
      </c>
      <c r="B105" s="61"/>
      <c r="C105" s="61"/>
      <c r="D105" s="61"/>
      <c r="E105" s="61"/>
      <c r="F105" s="61"/>
      <c r="G105" s="61"/>
      <c r="H105" s="61"/>
    </row>
    <row r="106" spans="1:10" x14ac:dyDescent="0.25">
      <c r="A106" s="59" t="s">
        <v>59</v>
      </c>
      <c r="B106" s="59"/>
      <c r="C106" s="59"/>
      <c r="D106" s="59" t="s">
        <v>22</v>
      </c>
      <c r="E106" s="59"/>
      <c r="F106" s="59"/>
      <c r="G106" s="59"/>
      <c r="H106" s="11"/>
      <c r="I106" s="11"/>
      <c r="J106" s="11"/>
    </row>
    <row r="107" spans="1:10" x14ac:dyDescent="0.25">
      <c r="A107" s="59" t="s">
        <v>0</v>
      </c>
      <c r="B107" s="59"/>
      <c r="C107" s="59"/>
      <c r="D107" s="59" t="s">
        <v>51</v>
      </c>
      <c r="E107" s="59"/>
      <c r="F107" s="59"/>
      <c r="G107" s="59"/>
      <c r="H107" s="11"/>
      <c r="I107" s="11"/>
      <c r="J107" s="11"/>
    </row>
    <row r="108" spans="1:10" x14ac:dyDescent="0.25">
      <c r="A108" s="56" t="s">
        <v>2</v>
      </c>
      <c r="B108" s="56"/>
      <c r="C108" s="56"/>
      <c r="D108" s="56" t="s">
        <v>46</v>
      </c>
      <c r="E108" s="56"/>
      <c r="F108" s="56"/>
      <c r="G108" s="56"/>
      <c r="H108" s="11"/>
      <c r="I108" s="11"/>
      <c r="J108" s="11"/>
    </row>
    <row r="109" spans="1:10" x14ac:dyDescent="0.25">
      <c r="A109" s="57" t="s">
        <v>3</v>
      </c>
      <c r="B109" s="58" t="s">
        <v>4</v>
      </c>
      <c r="C109" s="57" t="s">
        <v>5</v>
      </c>
      <c r="D109" s="57" t="s">
        <v>6</v>
      </c>
      <c r="E109" s="57" t="s">
        <v>56</v>
      </c>
      <c r="F109" s="57" t="s">
        <v>56</v>
      </c>
      <c r="G109" s="57" t="s">
        <v>7</v>
      </c>
      <c r="H109" s="57"/>
      <c r="I109" s="57"/>
      <c r="J109" s="58" t="s">
        <v>8</v>
      </c>
    </row>
    <row r="110" spans="1:10" ht="18" x14ac:dyDescent="0.25">
      <c r="A110" s="57"/>
      <c r="B110" s="58"/>
      <c r="C110" s="57"/>
      <c r="D110" s="57"/>
      <c r="E110" s="57"/>
      <c r="F110" s="57"/>
      <c r="G110" s="18" t="s">
        <v>9</v>
      </c>
      <c r="H110" s="18" t="s">
        <v>10</v>
      </c>
      <c r="I110" s="18" t="s">
        <v>11</v>
      </c>
      <c r="J110" s="58"/>
    </row>
    <row r="111" spans="1:10" ht="14.45" customHeight="1" x14ac:dyDescent="0.25">
      <c r="A111" s="72" t="s">
        <v>79</v>
      </c>
      <c r="B111" s="73"/>
      <c r="C111" s="27"/>
      <c r="D111" s="25"/>
      <c r="E111" s="28"/>
      <c r="F111" s="28"/>
      <c r="G111" s="28"/>
      <c r="H111" s="28"/>
      <c r="I111" s="28"/>
      <c r="J111" s="26"/>
    </row>
    <row r="112" spans="1:10" x14ac:dyDescent="0.25">
      <c r="A112" s="29"/>
      <c r="B112" s="29"/>
      <c r="C112" s="31" t="s">
        <v>80</v>
      </c>
      <c r="D112" s="35">
        <v>200</v>
      </c>
      <c r="E112" s="5">
        <v>200</v>
      </c>
      <c r="F112" s="43">
        <v>14.8</v>
      </c>
      <c r="G112" s="13">
        <v>3</v>
      </c>
      <c r="H112" s="13">
        <v>3.2</v>
      </c>
      <c r="I112" s="13">
        <v>5.9</v>
      </c>
      <c r="J112" s="13">
        <f>G112*4.1+H112*9.3+I112*4.1</f>
        <v>66.25</v>
      </c>
    </row>
    <row r="113" spans="1:10" x14ac:dyDescent="0.25">
      <c r="A113" s="29"/>
      <c r="B113" s="29"/>
      <c r="C113" s="36" t="s">
        <v>30</v>
      </c>
      <c r="D113" s="29">
        <v>20</v>
      </c>
      <c r="E113" s="39">
        <v>0.7</v>
      </c>
      <c r="F113" s="47">
        <v>5.4</v>
      </c>
      <c r="G113" s="13">
        <v>0.6</v>
      </c>
      <c r="H113" s="13">
        <v>1.3</v>
      </c>
      <c r="I113" s="13">
        <v>9</v>
      </c>
      <c r="J113" s="13">
        <f>G113*4.1+H113*9.3+I113*4.1</f>
        <v>51.45</v>
      </c>
    </row>
    <row r="114" spans="1:10" ht="14.45" customHeight="1" x14ac:dyDescent="0.25">
      <c r="A114" s="70" t="s">
        <v>18</v>
      </c>
      <c r="B114" s="71"/>
      <c r="C114" s="67"/>
      <c r="D114" s="71"/>
      <c r="E114" s="10">
        <f t="shared" ref="E114:J114" si="10">SUM(E112:E113)</f>
        <v>200.7</v>
      </c>
      <c r="F114" s="49">
        <f t="shared" si="10"/>
        <v>20.200000000000003</v>
      </c>
      <c r="G114" s="44">
        <f t="shared" si="10"/>
        <v>3.6</v>
      </c>
      <c r="H114" s="30">
        <f t="shared" si="10"/>
        <v>4.5</v>
      </c>
      <c r="I114" s="30">
        <f t="shared" si="10"/>
        <v>14.9</v>
      </c>
      <c r="J114" s="30">
        <f t="shared" si="10"/>
        <v>117.7</v>
      </c>
    </row>
    <row r="115" spans="1:10" x14ac:dyDescent="0.25">
      <c r="A115" s="64" t="s">
        <v>57</v>
      </c>
      <c r="B115" s="65"/>
      <c r="C115" s="65"/>
      <c r="D115" s="65"/>
      <c r="E115" s="65"/>
      <c r="F115" s="65"/>
      <c r="G115" s="65"/>
      <c r="H115" s="65"/>
      <c r="I115" s="65"/>
      <c r="J115" s="65"/>
    </row>
    <row r="116" spans="1:10" x14ac:dyDescent="0.25">
      <c r="A116" s="5">
        <v>2011</v>
      </c>
      <c r="B116" s="5">
        <v>47</v>
      </c>
      <c r="C116" s="6" t="s">
        <v>23</v>
      </c>
      <c r="D116" s="5">
        <v>60</v>
      </c>
      <c r="E116" s="12">
        <v>7.95</v>
      </c>
      <c r="F116" s="12">
        <v>8.43</v>
      </c>
      <c r="G116" s="13">
        <v>1</v>
      </c>
      <c r="H116" s="13">
        <v>1.9</v>
      </c>
      <c r="I116" s="13">
        <v>3.8</v>
      </c>
      <c r="J116" s="13">
        <f t="shared" ref="J116:J123" si="11">G116*4.1+H116*9.3+I116*4.1</f>
        <v>37.35</v>
      </c>
    </row>
    <row r="117" spans="1:10" ht="22.5" x14ac:dyDescent="0.25">
      <c r="A117" s="5">
        <v>2011</v>
      </c>
      <c r="B117" s="5">
        <v>96</v>
      </c>
      <c r="C117" s="6" t="s">
        <v>82</v>
      </c>
      <c r="D117" s="5">
        <v>250</v>
      </c>
      <c r="E117" s="12">
        <v>16.89</v>
      </c>
      <c r="F117" s="12">
        <v>16.53</v>
      </c>
      <c r="G117" s="13">
        <v>2.2000000000000002</v>
      </c>
      <c r="H117" s="13">
        <v>5.2</v>
      </c>
      <c r="I117" s="13">
        <v>16.399999999999999</v>
      </c>
      <c r="J117" s="13">
        <f t="shared" si="11"/>
        <v>124.62</v>
      </c>
    </row>
    <row r="118" spans="1:10" x14ac:dyDescent="0.25">
      <c r="A118" s="5">
        <v>2008</v>
      </c>
      <c r="B118" s="5">
        <v>239</v>
      </c>
      <c r="C118" s="6" t="s">
        <v>25</v>
      </c>
      <c r="D118" s="5">
        <v>100</v>
      </c>
      <c r="E118" s="12">
        <v>33.83</v>
      </c>
      <c r="F118" s="12">
        <v>34.549999999999997</v>
      </c>
      <c r="G118" s="13">
        <v>12.8</v>
      </c>
      <c r="H118" s="13">
        <v>12.6</v>
      </c>
      <c r="I118" s="13">
        <v>14.9</v>
      </c>
      <c r="J118" s="13">
        <f t="shared" si="11"/>
        <v>230.75</v>
      </c>
    </row>
    <row r="119" spans="1:10" x14ac:dyDescent="0.25">
      <c r="A119" s="5">
        <v>2011</v>
      </c>
      <c r="B119" s="5">
        <v>312</v>
      </c>
      <c r="C119" s="6" t="s">
        <v>60</v>
      </c>
      <c r="D119" s="5">
        <v>150</v>
      </c>
      <c r="E119" s="12">
        <v>15.29</v>
      </c>
      <c r="F119" s="12">
        <v>18.25</v>
      </c>
      <c r="G119" s="13">
        <v>2.9</v>
      </c>
      <c r="H119" s="13">
        <v>2.9</v>
      </c>
      <c r="I119" s="13">
        <v>32.200000000000003</v>
      </c>
      <c r="J119" s="13">
        <f t="shared" si="11"/>
        <v>170.88</v>
      </c>
    </row>
    <row r="120" spans="1:10" x14ac:dyDescent="0.25">
      <c r="A120" s="5">
        <v>2011</v>
      </c>
      <c r="B120" s="5"/>
      <c r="C120" s="6" t="s">
        <v>53</v>
      </c>
      <c r="D120" s="5">
        <v>200</v>
      </c>
      <c r="E120" s="12">
        <v>25</v>
      </c>
      <c r="F120" s="12">
        <v>20.84</v>
      </c>
      <c r="G120" s="13">
        <v>0</v>
      </c>
      <c r="H120" s="13">
        <v>0</v>
      </c>
      <c r="I120" s="13">
        <v>9.6999999999999993</v>
      </c>
      <c r="J120" s="13">
        <f t="shared" si="11"/>
        <v>39.769999999999996</v>
      </c>
    </row>
    <row r="121" spans="1:10" x14ac:dyDescent="0.25">
      <c r="A121" s="5">
        <v>2008</v>
      </c>
      <c r="B121" s="8"/>
      <c r="C121" s="6" t="s">
        <v>29</v>
      </c>
      <c r="D121" s="9">
        <v>200</v>
      </c>
      <c r="E121" s="12">
        <v>21.04</v>
      </c>
      <c r="F121" s="12">
        <v>28</v>
      </c>
      <c r="G121" s="13">
        <v>0.8</v>
      </c>
      <c r="H121" s="13">
        <v>0.8</v>
      </c>
      <c r="I121" s="13">
        <v>19.600000000000001</v>
      </c>
      <c r="J121" s="13">
        <f t="shared" si="11"/>
        <v>91.08</v>
      </c>
    </row>
    <row r="122" spans="1:10" x14ac:dyDescent="0.25">
      <c r="A122" s="5">
        <v>2008</v>
      </c>
      <c r="B122" s="8"/>
      <c r="C122" s="6" t="s">
        <v>16</v>
      </c>
      <c r="D122" s="5">
        <v>40</v>
      </c>
      <c r="E122" s="12">
        <v>3</v>
      </c>
      <c r="F122" s="12">
        <v>3</v>
      </c>
      <c r="G122" s="13">
        <v>2.7</v>
      </c>
      <c r="H122" s="13">
        <v>0.4</v>
      </c>
      <c r="I122" s="13">
        <v>17</v>
      </c>
      <c r="J122" s="13">
        <f t="shared" si="11"/>
        <v>84.49</v>
      </c>
    </row>
    <row r="123" spans="1:10" x14ac:dyDescent="0.25">
      <c r="A123" s="5">
        <v>2008</v>
      </c>
      <c r="B123" s="8"/>
      <c r="C123" s="6" t="s">
        <v>61</v>
      </c>
      <c r="D123" s="9">
        <v>20</v>
      </c>
      <c r="E123" s="12">
        <v>2</v>
      </c>
      <c r="F123" s="12">
        <v>2</v>
      </c>
      <c r="G123" s="13">
        <v>1.5</v>
      </c>
      <c r="H123" s="13">
        <v>0.6</v>
      </c>
      <c r="I123" s="13">
        <v>10.3</v>
      </c>
      <c r="J123" s="13">
        <f t="shared" si="11"/>
        <v>53.959999999999994</v>
      </c>
    </row>
    <row r="124" spans="1:10" x14ac:dyDescent="0.25">
      <c r="A124" s="66" t="s">
        <v>18</v>
      </c>
      <c r="B124" s="67"/>
      <c r="C124" s="67"/>
      <c r="D124" s="10">
        <f t="shared" ref="D124:J124" si="12">SUM(D116:D123)</f>
        <v>1020</v>
      </c>
      <c r="E124" s="14">
        <f t="shared" si="12"/>
        <v>125</v>
      </c>
      <c r="F124" s="14">
        <f>SUM(F116:F123)</f>
        <v>131.6</v>
      </c>
      <c r="G124" s="14">
        <f t="shared" si="12"/>
        <v>23.9</v>
      </c>
      <c r="H124" s="14">
        <f t="shared" si="12"/>
        <v>24.4</v>
      </c>
      <c r="I124" s="14">
        <f t="shared" si="12"/>
        <v>123.90000000000002</v>
      </c>
      <c r="J124" s="14">
        <f t="shared" si="12"/>
        <v>832.90000000000009</v>
      </c>
    </row>
    <row r="125" spans="1:10" x14ac:dyDescent="0.25">
      <c r="A125" s="62" t="s">
        <v>19</v>
      </c>
      <c r="B125" s="62"/>
      <c r="C125" s="62"/>
      <c r="D125" s="63"/>
      <c r="E125" s="15">
        <f>E124</f>
        <v>125</v>
      </c>
      <c r="F125" s="15">
        <f>F124+F114</f>
        <v>151.80000000000001</v>
      </c>
      <c r="G125" s="15">
        <f>G124+G114</f>
        <v>27.5</v>
      </c>
      <c r="H125" s="15">
        <f>H124+H114</f>
        <v>28.9</v>
      </c>
      <c r="I125" s="15">
        <f>I124+I114</f>
        <v>138.80000000000001</v>
      </c>
      <c r="J125" s="15">
        <f>J124+J114</f>
        <v>950.60000000000014</v>
      </c>
    </row>
    <row r="126" spans="1:10" x14ac:dyDescent="0.25">
      <c r="A126" s="68" t="s">
        <v>48</v>
      </c>
      <c r="B126" s="69"/>
      <c r="C126" s="69"/>
      <c r="D126" s="69"/>
      <c r="E126" s="15">
        <f>125-E124</f>
        <v>0</v>
      </c>
      <c r="F126" s="15">
        <f>151.8-F125</f>
        <v>0</v>
      </c>
      <c r="G126" s="16">
        <v>1</v>
      </c>
      <c r="H126" s="16">
        <v>1</v>
      </c>
      <c r="I126" s="16">
        <v>4</v>
      </c>
      <c r="J126" s="15"/>
    </row>
    <row r="127" spans="1:10" ht="15.75" x14ac:dyDescent="0.25">
      <c r="A127" s="60" t="s">
        <v>95</v>
      </c>
      <c r="B127" s="60"/>
      <c r="C127" s="60"/>
      <c r="D127" s="60"/>
      <c r="E127" s="60"/>
      <c r="F127" s="60"/>
      <c r="G127" s="60"/>
      <c r="H127" s="60"/>
    </row>
    <row r="128" spans="1:10" x14ac:dyDescent="0.25">
      <c r="A128" s="56" t="s">
        <v>2</v>
      </c>
      <c r="B128" s="56"/>
      <c r="C128" s="56"/>
      <c r="D128" s="74" t="s">
        <v>49</v>
      </c>
      <c r="E128" s="74"/>
      <c r="F128" s="74"/>
      <c r="G128" s="74"/>
      <c r="H128" s="38"/>
      <c r="I128" s="38"/>
      <c r="J128" s="17"/>
    </row>
    <row r="129" spans="1:10" x14ac:dyDescent="0.25">
      <c r="A129" s="57" t="s">
        <v>3</v>
      </c>
      <c r="B129" s="58" t="s">
        <v>4</v>
      </c>
      <c r="C129" s="57" t="s">
        <v>5</v>
      </c>
      <c r="D129" s="57" t="s">
        <v>6</v>
      </c>
      <c r="E129" s="57" t="s">
        <v>56</v>
      </c>
      <c r="F129" s="57" t="s">
        <v>56</v>
      </c>
      <c r="G129" s="57" t="s">
        <v>7</v>
      </c>
      <c r="H129" s="57"/>
      <c r="I129" s="57"/>
      <c r="J129" s="58" t="s">
        <v>8</v>
      </c>
    </row>
    <row r="130" spans="1:10" ht="18" x14ac:dyDescent="0.25">
      <c r="A130" s="57"/>
      <c r="B130" s="58"/>
      <c r="C130" s="57"/>
      <c r="D130" s="57"/>
      <c r="E130" s="57"/>
      <c r="F130" s="57"/>
      <c r="G130" s="41" t="s">
        <v>9</v>
      </c>
      <c r="H130" s="41" t="s">
        <v>10</v>
      </c>
      <c r="I130" s="41" t="s">
        <v>11</v>
      </c>
      <c r="J130" s="58"/>
    </row>
    <row r="131" spans="1:10" x14ac:dyDescent="0.25">
      <c r="A131" s="64" t="s">
        <v>57</v>
      </c>
      <c r="B131" s="65"/>
      <c r="C131" s="65"/>
      <c r="D131" s="65"/>
      <c r="E131" s="65"/>
      <c r="F131" s="65"/>
      <c r="G131" s="65"/>
      <c r="H131" s="65"/>
      <c r="I131" s="65"/>
      <c r="J131" s="65"/>
    </row>
    <row r="132" spans="1:10" x14ac:dyDescent="0.25">
      <c r="A132" s="5">
        <v>2011</v>
      </c>
      <c r="B132" s="5">
        <v>47</v>
      </c>
      <c r="C132" s="6" t="s">
        <v>23</v>
      </c>
      <c r="D132" s="5">
        <v>100</v>
      </c>
      <c r="E132" s="17"/>
      <c r="F132" s="12">
        <v>14.06</v>
      </c>
      <c r="G132" s="13">
        <v>2.6</v>
      </c>
      <c r="H132" s="13">
        <v>5.0999999999999996</v>
      </c>
      <c r="I132" s="13">
        <v>8.1999999999999993</v>
      </c>
      <c r="J132" s="13">
        <f t="shared" ref="J132:J138" si="13">G132*4.1+H132*9.3+I132*4.1</f>
        <v>91.710000000000008</v>
      </c>
    </row>
    <row r="133" spans="1:10" ht="22.5" x14ac:dyDescent="0.25">
      <c r="A133" s="5">
        <v>2011</v>
      </c>
      <c r="B133" s="5">
        <v>96</v>
      </c>
      <c r="C133" s="6" t="s">
        <v>82</v>
      </c>
      <c r="D133" s="5">
        <v>250</v>
      </c>
      <c r="E133" s="17"/>
      <c r="F133" s="12">
        <v>16.53</v>
      </c>
      <c r="G133" s="13">
        <v>2.2000000000000002</v>
      </c>
      <c r="H133" s="13">
        <v>5.2</v>
      </c>
      <c r="I133" s="13">
        <v>16.399999999999999</v>
      </c>
      <c r="J133" s="13">
        <f>G133*4.1+H133*9.3+I133*4.1</f>
        <v>124.62</v>
      </c>
    </row>
    <row r="134" spans="1:10" x14ac:dyDescent="0.25">
      <c r="A134" s="5">
        <v>2008</v>
      </c>
      <c r="B134" s="5">
        <v>239</v>
      </c>
      <c r="C134" s="6" t="s">
        <v>77</v>
      </c>
      <c r="D134" s="5">
        <v>100</v>
      </c>
      <c r="E134" s="17"/>
      <c r="F134" s="12">
        <v>34.549999999999997</v>
      </c>
      <c r="G134" s="13">
        <v>12.8</v>
      </c>
      <c r="H134" s="13">
        <v>12.6</v>
      </c>
      <c r="I134" s="13">
        <v>14.9</v>
      </c>
      <c r="J134" s="13">
        <f t="shared" si="13"/>
        <v>230.75</v>
      </c>
    </row>
    <row r="135" spans="1:10" x14ac:dyDescent="0.25">
      <c r="A135" s="5">
        <v>2011</v>
      </c>
      <c r="B135" s="5">
        <v>312</v>
      </c>
      <c r="C135" s="6" t="s">
        <v>60</v>
      </c>
      <c r="D135" s="5">
        <v>180</v>
      </c>
      <c r="E135" s="17"/>
      <c r="F135" s="12">
        <v>21.9</v>
      </c>
      <c r="G135" s="13">
        <v>6.5</v>
      </c>
      <c r="H135" s="13">
        <v>3.5</v>
      </c>
      <c r="I135" s="13">
        <v>42.6</v>
      </c>
      <c r="J135" s="13">
        <f t="shared" si="13"/>
        <v>233.86</v>
      </c>
    </row>
    <row r="136" spans="1:10" x14ac:dyDescent="0.25">
      <c r="A136" s="5">
        <v>2011</v>
      </c>
      <c r="B136" s="5"/>
      <c r="C136" s="6" t="s">
        <v>53</v>
      </c>
      <c r="D136" s="5">
        <v>200</v>
      </c>
      <c r="E136" s="17"/>
      <c r="F136" s="12">
        <v>20.84</v>
      </c>
      <c r="G136" s="13">
        <v>0</v>
      </c>
      <c r="H136" s="13">
        <v>0</v>
      </c>
      <c r="I136" s="13">
        <v>9.6999999999999993</v>
      </c>
      <c r="J136" s="13">
        <f t="shared" si="13"/>
        <v>39.769999999999996</v>
      </c>
    </row>
    <row r="137" spans="1:10" x14ac:dyDescent="0.25">
      <c r="A137" s="5">
        <v>2008</v>
      </c>
      <c r="B137" s="8"/>
      <c r="C137" s="6" t="s">
        <v>29</v>
      </c>
      <c r="D137" s="9">
        <v>160</v>
      </c>
      <c r="E137" s="17"/>
      <c r="F137" s="12">
        <v>27.62</v>
      </c>
      <c r="G137" s="13">
        <v>0.8</v>
      </c>
      <c r="H137" s="13">
        <v>0.8</v>
      </c>
      <c r="I137" s="13">
        <v>19.600000000000001</v>
      </c>
      <c r="J137" s="13">
        <f t="shared" si="13"/>
        <v>91.08</v>
      </c>
    </row>
    <row r="138" spans="1:10" x14ac:dyDescent="0.25">
      <c r="A138" s="5">
        <v>2008</v>
      </c>
      <c r="B138" s="8"/>
      <c r="C138" s="6" t="s">
        <v>16</v>
      </c>
      <c r="D138" s="9">
        <v>20</v>
      </c>
      <c r="E138" s="17"/>
      <c r="F138" s="12">
        <v>1.5</v>
      </c>
      <c r="G138" s="13">
        <v>1.3</v>
      </c>
      <c r="H138" s="13">
        <v>0.2</v>
      </c>
      <c r="I138" s="13">
        <v>8.5</v>
      </c>
      <c r="J138" s="13">
        <f t="shared" si="13"/>
        <v>42.039999999999992</v>
      </c>
    </row>
    <row r="139" spans="1:10" x14ac:dyDescent="0.25">
      <c r="A139" s="66" t="s">
        <v>18</v>
      </c>
      <c r="B139" s="67"/>
      <c r="C139" s="67"/>
      <c r="D139" s="10">
        <f t="shared" ref="D139" si="14">SUM(D132:D138)</f>
        <v>1010</v>
      </c>
      <c r="E139" s="17"/>
      <c r="F139" s="14">
        <f>SUM(F132:F138)</f>
        <v>137</v>
      </c>
      <c r="G139" s="14">
        <f t="shared" ref="G139:J139" si="15">SUM(G132:G138)</f>
        <v>26.200000000000003</v>
      </c>
      <c r="H139" s="14">
        <f t="shared" si="15"/>
        <v>27.4</v>
      </c>
      <c r="I139" s="14">
        <f t="shared" si="15"/>
        <v>119.9</v>
      </c>
      <c r="J139" s="14">
        <f t="shared" si="15"/>
        <v>853.83</v>
      </c>
    </row>
    <row r="140" spans="1:10" x14ac:dyDescent="0.25">
      <c r="A140" s="62" t="s">
        <v>19</v>
      </c>
      <c r="B140" s="62"/>
      <c r="C140" s="62"/>
      <c r="D140" s="63"/>
      <c r="E140" s="17"/>
      <c r="F140" s="15">
        <f>F139</f>
        <v>137</v>
      </c>
      <c r="G140" s="15">
        <f>G139</f>
        <v>26.200000000000003</v>
      </c>
      <c r="H140" s="15">
        <f>H139</f>
        <v>27.4</v>
      </c>
      <c r="I140" s="15">
        <f>I139</f>
        <v>119.9</v>
      </c>
      <c r="J140" s="15">
        <f>J139</f>
        <v>853.83</v>
      </c>
    </row>
    <row r="141" spans="1:10" x14ac:dyDescent="0.25">
      <c r="A141" s="68" t="s">
        <v>48</v>
      </c>
      <c r="B141" s="69"/>
      <c r="C141" s="69"/>
      <c r="D141" s="69"/>
      <c r="E141" s="17"/>
      <c r="F141" s="53">
        <f>137-F140</f>
        <v>0</v>
      </c>
      <c r="G141" s="16">
        <v>1</v>
      </c>
      <c r="H141" s="16">
        <v>1</v>
      </c>
      <c r="I141" s="16">
        <v>4</v>
      </c>
      <c r="J141" s="15"/>
    </row>
    <row r="142" spans="1:10" x14ac:dyDescent="0.25">
      <c r="A142" s="37"/>
      <c r="B142" s="37"/>
      <c r="C142" s="37"/>
      <c r="D142" s="37"/>
      <c r="E142" s="17"/>
      <c r="F142" s="17"/>
      <c r="G142" s="38"/>
      <c r="H142" s="38"/>
      <c r="I142" s="38"/>
      <c r="J142" s="17"/>
    </row>
    <row r="143" spans="1:10" x14ac:dyDescent="0.25">
      <c r="A143" s="37"/>
      <c r="B143" s="37"/>
      <c r="C143" s="37"/>
      <c r="D143" s="37"/>
      <c r="E143" s="17"/>
      <c r="F143" s="17"/>
      <c r="G143" s="38"/>
      <c r="H143" s="38"/>
      <c r="I143" s="38"/>
      <c r="J143" s="17"/>
    </row>
    <row r="144" spans="1:10" x14ac:dyDescent="0.25">
      <c r="A144" s="37"/>
      <c r="B144" s="37"/>
      <c r="C144" s="37"/>
      <c r="D144" s="37"/>
      <c r="E144" s="17"/>
      <c r="F144" s="17"/>
      <c r="G144" s="38"/>
      <c r="H144" s="38"/>
      <c r="I144" s="38"/>
      <c r="J144" s="17"/>
    </row>
    <row r="145" spans="1:10" x14ac:dyDescent="0.25">
      <c r="A145" s="37"/>
      <c r="B145" s="37"/>
      <c r="C145" s="37"/>
      <c r="D145" s="37"/>
      <c r="E145" s="17"/>
      <c r="F145" s="17"/>
      <c r="G145" s="38"/>
      <c r="H145" s="38"/>
      <c r="I145" s="38"/>
      <c r="J145" s="17"/>
    </row>
    <row r="146" spans="1:10" x14ac:dyDescent="0.25">
      <c r="A146" s="37"/>
      <c r="B146" s="37"/>
      <c r="C146" s="37"/>
      <c r="D146" s="37"/>
      <c r="E146" s="17"/>
      <c r="F146" s="17"/>
      <c r="G146" s="38"/>
      <c r="H146" s="38"/>
      <c r="I146" s="38"/>
      <c r="J146" s="17"/>
    </row>
    <row r="147" spans="1:10" x14ac:dyDescent="0.25">
      <c r="A147" s="37"/>
      <c r="B147" s="37"/>
      <c r="C147" s="37"/>
      <c r="D147" s="37"/>
      <c r="E147" s="17"/>
      <c r="F147" s="17"/>
      <c r="G147" s="38"/>
      <c r="H147" s="38"/>
      <c r="I147" s="38"/>
      <c r="J147" s="17"/>
    </row>
    <row r="148" spans="1:10" ht="14.45" customHeight="1" x14ac:dyDescent="0.25">
      <c r="A148" s="75" t="s">
        <v>87</v>
      </c>
      <c r="B148" s="75"/>
      <c r="C148" s="75"/>
      <c r="D148" s="51" t="s">
        <v>88</v>
      </c>
      <c r="E148" s="51"/>
      <c r="F148" s="51"/>
      <c r="G148" s="51"/>
      <c r="H148" s="51"/>
      <c r="I148" s="11"/>
    </row>
    <row r="149" spans="1:10" x14ac:dyDescent="0.25">
      <c r="A149" s="75" t="s">
        <v>89</v>
      </c>
      <c r="B149" s="75"/>
      <c r="C149" s="75"/>
      <c r="D149" s="51" t="s">
        <v>89</v>
      </c>
      <c r="E149" s="51"/>
      <c r="F149" s="51"/>
      <c r="G149" s="51"/>
      <c r="H149" s="51"/>
      <c r="I149" s="11"/>
    </row>
    <row r="150" spans="1:10" ht="14.45" customHeight="1" x14ac:dyDescent="0.25">
      <c r="A150" s="78" t="s">
        <v>98</v>
      </c>
      <c r="B150" s="78"/>
      <c r="C150" s="78"/>
      <c r="D150" s="51" t="s">
        <v>90</v>
      </c>
      <c r="E150" s="51"/>
      <c r="F150" s="51"/>
      <c r="G150" s="51"/>
      <c r="H150" s="51"/>
      <c r="I150" s="11"/>
    </row>
    <row r="151" spans="1:10" x14ac:dyDescent="0.25">
      <c r="A151" s="75" t="s">
        <v>99</v>
      </c>
      <c r="B151" s="75"/>
      <c r="C151" s="75"/>
      <c r="D151" s="51" t="s">
        <v>91</v>
      </c>
      <c r="E151" s="51"/>
      <c r="F151" s="51"/>
      <c r="G151" s="51"/>
      <c r="H151" s="51"/>
      <c r="I151" s="11"/>
    </row>
    <row r="152" spans="1:10" x14ac:dyDescent="0.25">
      <c r="A152" s="76" t="s">
        <v>92</v>
      </c>
      <c r="B152" s="76"/>
      <c r="D152" s="77" t="s">
        <v>92</v>
      </c>
      <c r="E152" s="77"/>
      <c r="F152" s="51"/>
      <c r="G152" s="51"/>
      <c r="H152" s="55"/>
      <c r="I152" s="11"/>
    </row>
    <row r="153" spans="1:10" ht="15.75" x14ac:dyDescent="0.25">
      <c r="A153" s="60" t="s">
        <v>94</v>
      </c>
      <c r="B153" s="60"/>
      <c r="C153" s="60"/>
      <c r="D153" s="60"/>
      <c r="E153" s="60"/>
      <c r="F153" s="60"/>
      <c r="G153" s="60"/>
      <c r="H153" s="60"/>
    </row>
    <row r="154" spans="1:10" ht="15.75" x14ac:dyDescent="0.25">
      <c r="A154" s="61" t="s">
        <v>93</v>
      </c>
      <c r="B154" s="61"/>
      <c r="C154" s="61"/>
      <c r="D154" s="61"/>
      <c r="E154" s="61"/>
      <c r="F154" s="61"/>
      <c r="G154" s="61"/>
      <c r="H154" s="61"/>
    </row>
    <row r="155" spans="1:10" x14ac:dyDescent="0.25">
      <c r="A155" s="59" t="s">
        <v>62</v>
      </c>
      <c r="B155" s="59"/>
      <c r="C155" s="59"/>
      <c r="D155" s="59" t="s">
        <v>63</v>
      </c>
      <c r="E155" s="59"/>
      <c r="F155" s="59"/>
      <c r="G155" s="59"/>
      <c r="H155" s="11"/>
      <c r="I155" s="11"/>
      <c r="J155" s="11"/>
    </row>
    <row r="156" spans="1:10" x14ac:dyDescent="0.25">
      <c r="A156" s="59" t="s">
        <v>0</v>
      </c>
      <c r="B156" s="59"/>
      <c r="C156" s="59"/>
      <c r="D156" s="59" t="s">
        <v>51</v>
      </c>
      <c r="E156" s="59"/>
      <c r="F156" s="59"/>
      <c r="G156" s="59"/>
      <c r="H156" s="11"/>
      <c r="I156" s="11"/>
      <c r="J156" s="11"/>
    </row>
    <row r="157" spans="1:10" x14ac:dyDescent="0.25">
      <c r="A157" s="56" t="s">
        <v>2</v>
      </c>
      <c r="B157" s="56"/>
      <c r="C157" s="56"/>
      <c r="D157" s="56" t="s">
        <v>46</v>
      </c>
      <c r="E157" s="56"/>
      <c r="F157" s="56"/>
      <c r="G157" s="56"/>
      <c r="H157" s="11"/>
      <c r="I157" s="11"/>
      <c r="J157" s="11"/>
    </row>
    <row r="158" spans="1:10" x14ac:dyDescent="0.25">
      <c r="A158" s="57" t="s">
        <v>3</v>
      </c>
      <c r="B158" s="58" t="s">
        <v>4</v>
      </c>
      <c r="C158" s="57" t="s">
        <v>5</v>
      </c>
      <c r="D158" s="57" t="s">
        <v>6</v>
      </c>
      <c r="E158" s="57" t="s">
        <v>56</v>
      </c>
      <c r="F158" s="57" t="s">
        <v>56</v>
      </c>
      <c r="G158" s="57" t="s">
        <v>7</v>
      </c>
      <c r="H158" s="57"/>
      <c r="I158" s="57"/>
      <c r="J158" s="58" t="s">
        <v>8</v>
      </c>
    </row>
    <row r="159" spans="1:10" ht="18" x14ac:dyDescent="0.25">
      <c r="A159" s="57"/>
      <c r="B159" s="58"/>
      <c r="C159" s="57"/>
      <c r="D159" s="57"/>
      <c r="E159" s="57"/>
      <c r="F159" s="57"/>
      <c r="G159" s="18" t="s">
        <v>9</v>
      </c>
      <c r="H159" s="18" t="s">
        <v>10</v>
      </c>
      <c r="I159" s="18" t="s">
        <v>11</v>
      </c>
      <c r="J159" s="58"/>
    </row>
    <row r="160" spans="1:10" x14ac:dyDescent="0.25">
      <c r="A160" s="72" t="s">
        <v>79</v>
      </c>
      <c r="B160" s="73"/>
      <c r="C160" s="27"/>
      <c r="D160" s="25"/>
      <c r="E160" s="28"/>
      <c r="F160" s="28"/>
      <c r="G160" s="28"/>
      <c r="H160" s="28"/>
      <c r="I160" s="28"/>
      <c r="J160" s="26"/>
    </row>
    <row r="161" spans="1:10" x14ac:dyDescent="0.25">
      <c r="A161" s="29"/>
      <c r="B161" s="29"/>
      <c r="C161" s="31" t="s">
        <v>80</v>
      </c>
      <c r="D161" s="35">
        <v>200</v>
      </c>
      <c r="E161" s="5">
        <v>200</v>
      </c>
      <c r="F161" s="43">
        <v>14.8</v>
      </c>
      <c r="G161" s="13">
        <v>3</v>
      </c>
      <c r="H161" s="13">
        <v>3.2</v>
      </c>
      <c r="I161" s="13">
        <v>5.9</v>
      </c>
      <c r="J161" s="13">
        <f>G161*4.1+H161*9.3+I161*4.1</f>
        <v>66.25</v>
      </c>
    </row>
    <row r="162" spans="1:10" x14ac:dyDescent="0.25">
      <c r="A162" s="5">
        <v>2008</v>
      </c>
      <c r="B162" s="5">
        <v>3</v>
      </c>
      <c r="C162" s="23" t="s">
        <v>26</v>
      </c>
      <c r="D162" s="35" t="s">
        <v>85</v>
      </c>
      <c r="E162" s="40">
        <v>19.22</v>
      </c>
      <c r="F162" s="50">
        <v>27.6</v>
      </c>
      <c r="G162" s="13">
        <v>7.2</v>
      </c>
      <c r="H162" s="13">
        <v>6.9</v>
      </c>
      <c r="I162" s="13">
        <v>18.2</v>
      </c>
      <c r="J162" s="13">
        <f>G162*4.1+H162*9.3+I162*4.1</f>
        <v>168.31</v>
      </c>
    </row>
    <row r="163" spans="1:10" x14ac:dyDescent="0.25">
      <c r="A163" s="70" t="s">
        <v>18</v>
      </c>
      <c r="B163" s="71"/>
      <c r="C163" s="67"/>
      <c r="D163" s="71"/>
      <c r="E163" s="10">
        <f t="shared" ref="E163:J163" si="16">SUM(E161:E162)</f>
        <v>219.22</v>
      </c>
      <c r="F163" s="49">
        <f t="shared" si="16"/>
        <v>42.400000000000006</v>
      </c>
      <c r="G163" s="44">
        <f t="shared" si="16"/>
        <v>10.199999999999999</v>
      </c>
      <c r="H163" s="30">
        <f t="shared" si="16"/>
        <v>10.100000000000001</v>
      </c>
      <c r="I163" s="30">
        <f t="shared" si="16"/>
        <v>24.1</v>
      </c>
      <c r="J163" s="30">
        <f t="shared" si="16"/>
        <v>234.56</v>
      </c>
    </row>
    <row r="164" spans="1:10" x14ac:dyDescent="0.25">
      <c r="A164" s="64" t="s">
        <v>57</v>
      </c>
      <c r="B164" s="65"/>
      <c r="C164" s="65"/>
      <c r="D164" s="65"/>
      <c r="E164" s="65"/>
      <c r="F164" s="65"/>
      <c r="G164" s="65"/>
      <c r="H164" s="65"/>
      <c r="I164" s="65"/>
      <c r="J164" s="65"/>
    </row>
    <row r="165" spans="1:10" x14ac:dyDescent="0.25">
      <c r="A165" s="5">
        <v>2008</v>
      </c>
      <c r="B165" s="5">
        <v>2</v>
      </c>
      <c r="C165" s="6" t="s">
        <v>43</v>
      </c>
      <c r="D165" s="5">
        <v>60</v>
      </c>
      <c r="E165" s="12">
        <v>12</v>
      </c>
      <c r="F165" s="12">
        <v>12</v>
      </c>
      <c r="G165" s="13">
        <v>0.5</v>
      </c>
      <c r="H165" s="13">
        <v>0.1</v>
      </c>
      <c r="I165" s="13">
        <v>1</v>
      </c>
      <c r="J165" s="13">
        <f t="shared" ref="J165:J170" si="17">G165*4.1+H165*9.3+I165*4.1</f>
        <v>7.08</v>
      </c>
    </row>
    <row r="166" spans="1:10" ht="22.5" x14ac:dyDescent="0.25">
      <c r="A166" s="5">
        <v>2011</v>
      </c>
      <c r="B166" s="5">
        <v>82</v>
      </c>
      <c r="C166" s="6" t="s">
        <v>27</v>
      </c>
      <c r="D166" s="5">
        <v>250</v>
      </c>
      <c r="E166" s="12">
        <v>21.87</v>
      </c>
      <c r="F166" s="12">
        <v>27.32</v>
      </c>
      <c r="G166" s="13">
        <v>5</v>
      </c>
      <c r="H166" s="13">
        <v>9</v>
      </c>
      <c r="I166" s="13">
        <v>12.8</v>
      </c>
      <c r="J166" s="13">
        <f t="shared" si="17"/>
        <v>156.68</v>
      </c>
    </row>
    <row r="167" spans="1:10" x14ac:dyDescent="0.25">
      <c r="A167" s="5">
        <v>2011</v>
      </c>
      <c r="B167" s="5">
        <v>255</v>
      </c>
      <c r="C167" s="6" t="s">
        <v>28</v>
      </c>
      <c r="D167" s="5">
        <v>100</v>
      </c>
      <c r="E167" s="12">
        <v>35.97</v>
      </c>
      <c r="F167" s="12">
        <v>36.799999999999997</v>
      </c>
      <c r="G167" s="13">
        <v>8.6999999999999993</v>
      </c>
      <c r="H167" s="13">
        <v>11</v>
      </c>
      <c r="I167" s="13">
        <v>8.6999999999999993</v>
      </c>
      <c r="J167" s="13">
        <f t="shared" si="17"/>
        <v>173.64</v>
      </c>
    </row>
    <row r="168" spans="1:10" x14ac:dyDescent="0.25">
      <c r="A168" s="5">
        <v>2008</v>
      </c>
      <c r="B168" s="5">
        <v>323</v>
      </c>
      <c r="C168" s="6" t="s">
        <v>64</v>
      </c>
      <c r="D168" s="8">
        <v>150</v>
      </c>
      <c r="E168" s="12">
        <v>9.44</v>
      </c>
      <c r="F168" s="12">
        <v>9.44</v>
      </c>
      <c r="G168" s="13">
        <v>8.4</v>
      </c>
      <c r="H168" s="13">
        <v>4.2</v>
      </c>
      <c r="I168" s="13">
        <v>38.200000000000003</v>
      </c>
      <c r="J168" s="13">
        <f t="shared" si="17"/>
        <v>230.12</v>
      </c>
    </row>
    <row r="169" spans="1:10" x14ac:dyDescent="0.25">
      <c r="A169" s="5">
        <v>2011</v>
      </c>
      <c r="B169" s="5"/>
      <c r="C169" s="6" t="s">
        <v>53</v>
      </c>
      <c r="D169" s="5">
        <v>200</v>
      </c>
      <c r="E169" s="12">
        <v>25</v>
      </c>
      <c r="F169" s="12">
        <v>20.84</v>
      </c>
      <c r="G169" s="13">
        <v>0</v>
      </c>
      <c r="H169" s="13">
        <v>0</v>
      </c>
      <c r="I169" s="13">
        <v>9.6999999999999993</v>
      </c>
      <c r="J169" s="13">
        <f t="shared" si="17"/>
        <v>39.769999999999996</v>
      </c>
    </row>
    <row r="170" spans="1:10" x14ac:dyDescent="0.25">
      <c r="A170" s="5">
        <v>2008</v>
      </c>
      <c r="B170" s="8"/>
      <c r="C170" s="6" t="s">
        <v>16</v>
      </c>
      <c r="D170" s="9">
        <v>20</v>
      </c>
      <c r="E170" s="12">
        <v>1.5</v>
      </c>
      <c r="F170" s="12">
        <v>3</v>
      </c>
      <c r="G170" s="13">
        <v>1.3</v>
      </c>
      <c r="H170" s="13">
        <v>0.2</v>
      </c>
      <c r="I170" s="13">
        <v>8.5</v>
      </c>
      <c r="J170" s="13">
        <f t="shared" si="17"/>
        <v>42.039999999999992</v>
      </c>
    </row>
    <row r="171" spans="1:10" x14ac:dyDescent="0.25">
      <c r="A171" s="66" t="s">
        <v>18</v>
      </c>
      <c r="B171" s="67"/>
      <c r="C171" s="67"/>
      <c r="D171" s="10">
        <v>825</v>
      </c>
      <c r="E171" s="14">
        <f t="shared" ref="E171:J171" si="18">SUM(E165:E170)</f>
        <v>105.78</v>
      </c>
      <c r="F171" s="14">
        <f t="shared" si="18"/>
        <v>109.4</v>
      </c>
      <c r="G171" s="14">
        <f t="shared" si="18"/>
        <v>23.900000000000002</v>
      </c>
      <c r="H171" s="14">
        <f t="shared" si="18"/>
        <v>24.5</v>
      </c>
      <c r="I171" s="14">
        <f t="shared" si="18"/>
        <v>78.900000000000006</v>
      </c>
      <c r="J171" s="14">
        <f t="shared" si="18"/>
        <v>649.32999999999993</v>
      </c>
    </row>
    <row r="172" spans="1:10" x14ac:dyDescent="0.25">
      <c r="A172" s="62" t="s">
        <v>19</v>
      </c>
      <c r="B172" s="62"/>
      <c r="C172" s="62"/>
      <c r="D172" s="63"/>
      <c r="E172" s="15">
        <f>E171</f>
        <v>105.78</v>
      </c>
      <c r="F172" s="15">
        <f>F171+F163</f>
        <v>151.80000000000001</v>
      </c>
      <c r="G172" s="15">
        <f>G171+G163</f>
        <v>34.1</v>
      </c>
      <c r="H172" s="15">
        <f>H171+H163</f>
        <v>34.6</v>
      </c>
      <c r="I172" s="15">
        <f>I171+I163</f>
        <v>103</v>
      </c>
      <c r="J172" s="15">
        <f>J171+J163</f>
        <v>883.88999999999987</v>
      </c>
    </row>
    <row r="173" spans="1:10" x14ac:dyDescent="0.25">
      <c r="A173" s="68" t="s">
        <v>48</v>
      </c>
      <c r="B173" s="69"/>
      <c r="C173" s="69"/>
      <c r="D173" s="69"/>
      <c r="E173" s="15">
        <f>125-E171</f>
        <v>19.22</v>
      </c>
      <c r="F173" s="15">
        <f>151.8-F172</f>
        <v>0</v>
      </c>
      <c r="G173" s="16">
        <v>1</v>
      </c>
      <c r="H173" s="16">
        <v>1</v>
      </c>
      <c r="I173" s="16">
        <v>4</v>
      </c>
      <c r="J173" s="15"/>
    </row>
    <row r="174" spans="1:10" ht="15.75" x14ac:dyDescent="0.25">
      <c r="A174" s="60" t="s">
        <v>95</v>
      </c>
      <c r="B174" s="60"/>
      <c r="C174" s="60"/>
      <c r="D174" s="60"/>
      <c r="E174" s="60"/>
      <c r="F174" s="60"/>
      <c r="G174" s="60"/>
      <c r="H174" s="60"/>
    </row>
    <row r="175" spans="1:10" x14ac:dyDescent="0.25">
      <c r="A175" s="56" t="s">
        <v>2</v>
      </c>
      <c r="B175" s="56"/>
      <c r="C175" s="56"/>
      <c r="D175" s="74" t="s">
        <v>49</v>
      </c>
      <c r="E175" s="74"/>
      <c r="F175" s="74"/>
      <c r="G175" s="74"/>
      <c r="H175" s="38"/>
      <c r="I175" s="38"/>
      <c r="J175" s="17"/>
    </row>
    <row r="176" spans="1:10" x14ac:dyDescent="0.25">
      <c r="A176" s="57" t="s">
        <v>3</v>
      </c>
      <c r="B176" s="58" t="s">
        <v>4</v>
      </c>
      <c r="C176" s="57" t="s">
        <v>5</v>
      </c>
      <c r="D176" s="57" t="s">
        <v>6</v>
      </c>
      <c r="E176" s="57" t="s">
        <v>56</v>
      </c>
      <c r="F176" s="57" t="s">
        <v>56</v>
      </c>
      <c r="G176" s="57" t="s">
        <v>7</v>
      </c>
      <c r="H176" s="57"/>
      <c r="I176" s="57"/>
      <c r="J176" s="58" t="s">
        <v>8</v>
      </c>
    </row>
    <row r="177" spans="1:10" ht="18" x14ac:dyDescent="0.25">
      <c r="A177" s="57"/>
      <c r="B177" s="58"/>
      <c r="C177" s="57"/>
      <c r="D177" s="57"/>
      <c r="E177" s="57"/>
      <c r="F177" s="57"/>
      <c r="G177" s="41" t="s">
        <v>9</v>
      </c>
      <c r="H177" s="41" t="s">
        <v>10</v>
      </c>
      <c r="I177" s="41" t="s">
        <v>11</v>
      </c>
      <c r="J177" s="58"/>
    </row>
    <row r="178" spans="1:10" x14ac:dyDescent="0.25">
      <c r="A178" s="64" t="s">
        <v>57</v>
      </c>
      <c r="B178" s="65"/>
      <c r="C178" s="65"/>
      <c r="D178" s="65"/>
      <c r="E178" s="65"/>
      <c r="F178" s="65"/>
      <c r="G178" s="65"/>
      <c r="H178" s="65"/>
      <c r="I178" s="65"/>
      <c r="J178" s="65"/>
    </row>
    <row r="179" spans="1:10" x14ac:dyDescent="0.25">
      <c r="A179" s="5">
        <v>2008</v>
      </c>
      <c r="B179" s="5">
        <v>2</v>
      </c>
      <c r="C179" s="6" t="s">
        <v>43</v>
      </c>
      <c r="D179" s="5">
        <v>100</v>
      </c>
      <c r="E179" s="17"/>
      <c r="F179" s="12">
        <v>20</v>
      </c>
      <c r="G179" s="13">
        <v>0.8</v>
      </c>
      <c r="H179" s="13">
        <v>0.1</v>
      </c>
      <c r="I179" s="13">
        <v>1.7</v>
      </c>
      <c r="J179" s="13">
        <f t="shared" ref="J179:J186" si="19">G179*4.1+H179*9.3+I179*4.1</f>
        <v>11.18</v>
      </c>
    </row>
    <row r="180" spans="1:10" ht="22.5" x14ac:dyDescent="0.25">
      <c r="A180" s="5">
        <v>2011</v>
      </c>
      <c r="B180" s="5">
        <v>82</v>
      </c>
      <c r="C180" s="6" t="s">
        <v>27</v>
      </c>
      <c r="D180" s="5">
        <v>250</v>
      </c>
      <c r="E180" s="17"/>
      <c r="F180" s="12">
        <v>26.72</v>
      </c>
      <c r="G180" s="13">
        <v>5</v>
      </c>
      <c r="H180" s="13">
        <v>9</v>
      </c>
      <c r="I180" s="13">
        <v>12.8</v>
      </c>
      <c r="J180" s="13">
        <f t="shared" si="19"/>
        <v>156.68</v>
      </c>
    </row>
    <row r="181" spans="1:10" x14ac:dyDescent="0.25">
      <c r="A181" s="5">
        <v>2011</v>
      </c>
      <c r="B181" s="5">
        <v>255</v>
      </c>
      <c r="C181" s="6" t="s">
        <v>28</v>
      </c>
      <c r="D181" s="5">
        <v>120</v>
      </c>
      <c r="E181" s="17"/>
      <c r="F181" s="12">
        <v>45.11</v>
      </c>
      <c r="G181" s="13">
        <v>9.3000000000000007</v>
      </c>
      <c r="H181" s="13">
        <v>12.4</v>
      </c>
      <c r="I181" s="13">
        <v>12.4</v>
      </c>
      <c r="J181" s="13">
        <f t="shared" si="19"/>
        <v>204.29000000000002</v>
      </c>
    </row>
    <row r="182" spans="1:10" x14ac:dyDescent="0.25">
      <c r="A182" s="5">
        <v>2008</v>
      </c>
      <c r="B182" s="5">
        <v>323</v>
      </c>
      <c r="C182" s="6" t="s">
        <v>64</v>
      </c>
      <c r="D182" s="5">
        <v>180</v>
      </c>
      <c r="E182" s="17"/>
      <c r="F182" s="12">
        <v>11.33</v>
      </c>
      <c r="G182" s="13">
        <v>12.1</v>
      </c>
      <c r="H182" s="13">
        <v>8.4</v>
      </c>
      <c r="I182" s="13">
        <v>51.9</v>
      </c>
      <c r="J182" s="13">
        <f t="shared" si="19"/>
        <v>340.52</v>
      </c>
    </row>
    <row r="183" spans="1:10" x14ac:dyDescent="0.25">
      <c r="A183" s="5">
        <v>2011</v>
      </c>
      <c r="B183" s="5"/>
      <c r="C183" s="6" t="s">
        <v>53</v>
      </c>
      <c r="D183" s="5">
        <v>200</v>
      </c>
      <c r="E183" s="17"/>
      <c r="F183" s="12">
        <v>20.84</v>
      </c>
      <c r="G183" s="13">
        <v>0</v>
      </c>
      <c r="H183" s="13">
        <v>0</v>
      </c>
      <c r="I183" s="13">
        <v>9.6999999999999993</v>
      </c>
      <c r="J183" s="13">
        <f t="shared" si="19"/>
        <v>39.769999999999996</v>
      </c>
    </row>
    <row r="184" spans="1:10" x14ac:dyDescent="0.25">
      <c r="A184" s="29"/>
      <c r="B184" s="29"/>
      <c r="C184" s="36" t="s">
        <v>81</v>
      </c>
      <c r="D184" s="29">
        <v>20</v>
      </c>
      <c r="E184" s="39">
        <v>0.7</v>
      </c>
      <c r="F184" s="12">
        <v>8</v>
      </c>
      <c r="G184" s="13">
        <v>1.2</v>
      </c>
      <c r="H184" s="13">
        <v>5.0999999999999996</v>
      </c>
      <c r="I184" s="13">
        <f>E184*4.1+G184*9.3+H184*4.1</f>
        <v>34.94</v>
      </c>
      <c r="J184" s="13">
        <f>G184*4.1+H184*9.3+I184*4.1</f>
        <v>195.60399999999998</v>
      </c>
    </row>
    <row r="185" spans="1:10" x14ac:dyDescent="0.25">
      <c r="A185" s="5">
        <v>2008</v>
      </c>
      <c r="B185" s="8"/>
      <c r="C185" s="6" t="s">
        <v>61</v>
      </c>
      <c r="D185" s="9">
        <v>20</v>
      </c>
      <c r="E185" s="12">
        <v>2</v>
      </c>
      <c r="F185" s="12">
        <v>2</v>
      </c>
      <c r="G185" s="13">
        <v>1.5</v>
      </c>
      <c r="H185" s="13">
        <v>0.6</v>
      </c>
      <c r="I185" s="13">
        <v>10.3</v>
      </c>
      <c r="J185" s="13">
        <f t="shared" ref="J185" si="20">G185*4.1+H185*9.3+I185*4.1</f>
        <v>53.959999999999994</v>
      </c>
    </row>
    <row r="186" spans="1:10" x14ac:dyDescent="0.25">
      <c r="A186" s="5">
        <v>2008</v>
      </c>
      <c r="B186" s="8"/>
      <c r="C186" s="6" t="s">
        <v>16</v>
      </c>
      <c r="D186" s="9">
        <v>40</v>
      </c>
      <c r="E186" s="17"/>
      <c r="F186" s="12">
        <v>3</v>
      </c>
      <c r="G186" s="13">
        <v>2.8</v>
      </c>
      <c r="H186" s="13">
        <v>0.3</v>
      </c>
      <c r="I186" s="13">
        <v>9.4</v>
      </c>
      <c r="J186" s="13">
        <f t="shared" si="19"/>
        <v>52.81</v>
      </c>
    </row>
    <row r="187" spans="1:10" x14ac:dyDescent="0.25">
      <c r="A187" s="66" t="s">
        <v>18</v>
      </c>
      <c r="B187" s="67"/>
      <c r="C187" s="67"/>
      <c r="D187" s="10">
        <f>SUM(D179:D186)</f>
        <v>930</v>
      </c>
      <c r="E187" s="17"/>
      <c r="F187" s="14">
        <f>SUM(F178:F186)</f>
        <v>137</v>
      </c>
      <c r="G187" s="14">
        <f>SUM(G178:G186)</f>
        <v>32.700000000000003</v>
      </c>
      <c r="H187" s="14">
        <f>SUM(H178:H186)</f>
        <v>35.9</v>
      </c>
      <c r="I187" s="14">
        <f>SUM(I178:I186)</f>
        <v>143.14000000000001</v>
      </c>
      <c r="J187" s="14">
        <f>SUM(J178:J186)</f>
        <v>1054.8140000000001</v>
      </c>
    </row>
    <row r="188" spans="1:10" x14ac:dyDescent="0.25">
      <c r="A188" s="62" t="s">
        <v>19</v>
      </c>
      <c r="B188" s="62"/>
      <c r="C188" s="62"/>
      <c r="D188" s="63"/>
      <c r="E188" s="17"/>
      <c r="F188" s="15">
        <f>F187</f>
        <v>137</v>
      </c>
      <c r="G188" s="15">
        <f>G187</f>
        <v>32.700000000000003</v>
      </c>
      <c r="H188" s="15">
        <f>H187</f>
        <v>35.9</v>
      </c>
      <c r="I188" s="15">
        <f>I187</f>
        <v>143.14000000000001</v>
      </c>
      <c r="J188" s="15">
        <f>J187</f>
        <v>1054.8140000000001</v>
      </c>
    </row>
    <row r="189" spans="1:10" x14ac:dyDescent="0.25">
      <c r="A189" s="68" t="s">
        <v>48</v>
      </c>
      <c r="B189" s="69"/>
      <c r="C189" s="69"/>
      <c r="D189" s="69"/>
      <c r="E189" s="17"/>
      <c r="F189" s="53">
        <f>137-F188</f>
        <v>0</v>
      </c>
      <c r="G189" s="16">
        <v>1</v>
      </c>
      <c r="H189" s="16">
        <v>1</v>
      </c>
      <c r="I189" s="16">
        <v>4</v>
      </c>
      <c r="J189" s="15"/>
    </row>
    <row r="190" spans="1:10" x14ac:dyDescent="0.25">
      <c r="A190" s="37"/>
      <c r="B190" s="37"/>
      <c r="C190" s="37"/>
      <c r="D190" s="37"/>
      <c r="E190" s="17"/>
      <c r="F190" s="17"/>
      <c r="G190" s="38"/>
      <c r="H190" s="38"/>
      <c r="I190" s="38"/>
      <c r="J190" s="17"/>
    </row>
    <row r="191" spans="1:10" x14ac:dyDescent="0.25">
      <c r="A191" s="37"/>
      <c r="B191" s="37"/>
      <c r="C191" s="37"/>
      <c r="D191" s="37"/>
      <c r="E191" s="17"/>
      <c r="F191" s="17"/>
      <c r="G191" s="38"/>
      <c r="H191" s="38"/>
      <c r="I191" s="38"/>
      <c r="J191" s="17"/>
    </row>
    <row r="192" spans="1:10" x14ac:dyDescent="0.25">
      <c r="A192" s="37"/>
      <c r="B192" s="37"/>
      <c r="C192" s="37"/>
      <c r="D192" s="37"/>
      <c r="E192" s="17"/>
      <c r="F192" s="17"/>
      <c r="G192" s="38"/>
      <c r="H192" s="38"/>
      <c r="I192" s="38"/>
      <c r="J192" s="17"/>
    </row>
    <row r="193" spans="1:10" x14ac:dyDescent="0.25">
      <c r="A193" s="37"/>
      <c r="B193" s="37"/>
      <c r="C193" s="37"/>
      <c r="D193" s="37"/>
      <c r="E193" s="17"/>
      <c r="F193" s="17"/>
      <c r="G193" s="38"/>
      <c r="H193" s="38"/>
      <c r="I193" s="38"/>
      <c r="J193" s="17"/>
    </row>
    <row r="194" spans="1:10" x14ac:dyDescent="0.25">
      <c r="A194" s="37"/>
      <c r="B194" s="37"/>
      <c r="C194" s="37"/>
      <c r="D194" s="37"/>
      <c r="E194" s="17"/>
      <c r="F194" s="17"/>
      <c r="G194" s="38"/>
      <c r="H194" s="38"/>
      <c r="I194" s="38"/>
      <c r="J194" s="17"/>
    </row>
    <row r="195" spans="1:10" ht="14.45" customHeight="1" x14ac:dyDescent="0.25">
      <c r="A195" s="75" t="s">
        <v>87</v>
      </c>
      <c r="B195" s="75"/>
      <c r="C195" s="75"/>
      <c r="D195" s="51" t="s">
        <v>88</v>
      </c>
      <c r="E195" s="51"/>
      <c r="F195" s="51"/>
      <c r="G195" s="51"/>
      <c r="H195" s="51"/>
      <c r="I195" s="11"/>
    </row>
    <row r="196" spans="1:10" x14ac:dyDescent="0.25">
      <c r="A196" s="75" t="s">
        <v>89</v>
      </c>
      <c r="B196" s="75"/>
      <c r="C196" s="75"/>
      <c r="D196" s="51" t="s">
        <v>89</v>
      </c>
      <c r="E196" s="51"/>
      <c r="F196" s="51"/>
      <c r="G196" s="51"/>
      <c r="H196" s="51"/>
      <c r="I196" s="11"/>
    </row>
    <row r="197" spans="1:10" ht="14.45" customHeight="1" x14ac:dyDescent="0.25">
      <c r="A197" s="78" t="s">
        <v>98</v>
      </c>
      <c r="B197" s="78"/>
      <c r="C197" s="78"/>
      <c r="D197" s="51" t="s">
        <v>90</v>
      </c>
      <c r="E197" s="51"/>
      <c r="F197" s="51"/>
      <c r="G197" s="51"/>
      <c r="H197" s="51"/>
      <c r="I197" s="11"/>
    </row>
    <row r="198" spans="1:10" x14ac:dyDescent="0.25">
      <c r="A198" s="75" t="s">
        <v>99</v>
      </c>
      <c r="B198" s="75"/>
      <c r="C198" s="75"/>
      <c r="D198" s="51" t="s">
        <v>91</v>
      </c>
      <c r="E198" s="51"/>
      <c r="F198" s="51"/>
      <c r="G198" s="51"/>
      <c r="H198" s="51"/>
      <c r="I198" s="11"/>
    </row>
    <row r="199" spans="1:10" x14ac:dyDescent="0.25">
      <c r="A199" s="76" t="s">
        <v>92</v>
      </c>
      <c r="B199" s="76"/>
      <c r="D199" s="77" t="s">
        <v>92</v>
      </c>
      <c r="E199" s="77"/>
      <c r="F199" s="51"/>
      <c r="G199" s="51"/>
      <c r="H199" s="55"/>
      <c r="I199" s="11"/>
    </row>
    <row r="200" spans="1:10" ht="15.75" x14ac:dyDescent="0.25">
      <c r="A200" s="60" t="s">
        <v>94</v>
      </c>
      <c r="B200" s="60"/>
      <c r="C200" s="60"/>
      <c r="D200" s="60"/>
      <c r="E200" s="60"/>
      <c r="F200" s="60"/>
      <c r="G200" s="60"/>
      <c r="H200" s="60"/>
    </row>
    <row r="201" spans="1:10" ht="15.75" x14ac:dyDescent="0.25">
      <c r="A201" s="61" t="s">
        <v>93</v>
      </c>
      <c r="B201" s="61"/>
      <c r="C201" s="61"/>
      <c r="D201" s="61"/>
      <c r="E201" s="61"/>
      <c r="F201" s="61"/>
      <c r="G201" s="61"/>
      <c r="H201" s="61"/>
    </row>
    <row r="202" spans="1:10" x14ac:dyDescent="0.25">
      <c r="A202" s="59" t="s">
        <v>65</v>
      </c>
      <c r="B202" s="59"/>
      <c r="C202" s="59"/>
      <c r="D202" s="59" t="s">
        <v>66</v>
      </c>
      <c r="E202" s="59"/>
      <c r="F202" s="59"/>
      <c r="G202" s="59"/>
      <c r="H202" s="11"/>
      <c r="I202" s="11"/>
      <c r="J202" s="11"/>
    </row>
    <row r="203" spans="1:10" x14ac:dyDescent="0.25">
      <c r="A203" s="59" t="s">
        <v>0</v>
      </c>
      <c r="B203" s="59"/>
      <c r="C203" s="59"/>
      <c r="D203" s="59" t="s">
        <v>51</v>
      </c>
      <c r="E203" s="59"/>
      <c r="F203" s="59"/>
      <c r="G203" s="59"/>
      <c r="H203" s="11"/>
      <c r="I203" s="11"/>
      <c r="J203" s="11"/>
    </row>
    <row r="204" spans="1:10" x14ac:dyDescent="0.25">
      <c r="A204" s="56" t="s">
        <v>2</v>
      </c>
      <c r="B204" s="56"/>
      <c r="C204" s="56"/>
      <c r="D204" s="56" t="s">
        <v>46</v>
      </c>
      <c r="E204" s="56"/>
      <c r="F204" s="56"/>
      <c r="G204" s="56"/>
      <c r="H204" s="11"/>
      <c r="I204" s="11"/>
      <c r="J204" s="11"/>
    </row>
    <row r="205" spans="1:10" x14ac:dyDescent="0.25">
      <c r="A205" s="57" t="s">
        <v>3</v>
      </c>
      <c r="B205" s="58" t="s">
        <v>4</v>
      </c>
      <c r="C205" s="57" t="s">
        <v>5</v>
      </c>
      <c r="D205" s="57" t="s">
        <v>6</v>
      </c>
      <c r="E205" s="57" t="s">
        <v>56</v>
      </c>
      <c r="F205" s="57" t="s">
        <v>56</v>
      </c>
      <c r="G205" s="57" t="s">
        <v>7</v>
      </c>
      <c r="H205" s="57"/>
      <c r="I205" s="57"/>
      <c r="J205" s="58" t="s">
        <v>8</v>
      </c>
    </row>
    <row r="206" spans="1:10" ht="18" x14ac:dyDescent="0.25">
      <c r="A206" s="57"/>
      <c r="B206" s="58"/>
      <c r="C206" s="57"/>
      <c r="D206" s="57"/>
      <c r="E206" s="57"/>
      <c r="F206" s="57"/>
      <c r="G206" s="18" t="s">
        <v>9</v>
      </c>
      <c r="H206" s="18" t="s">
        <v>10</v>
      </c>
      <c r="I206" s="18" t="s">
        <v>11</v>
      </c>
      <c r="J206" s="58"/>
    </row>
    <row r="207" spans="1:10" x14ac:dyDescent="0.25">
      <c r="A207" s="72" t="s">
        <v>79</v>
      </c>
      <c r="B207" s="73"/>
      <c r="C207" s="27"/>
      <c r="D207" s="25"/>
      <c r="E207" s="28"/>
      <c r="F207" s="28"/>
      <c r="G207" s="28"/>
      <c r="H207" s="28"/>
      <c r="I207" s="28"/>
      <c r="J207" s="26"/>
    </row>
    <row r="208" spans="1:10" x14ac:dyDescent="0.25">
      <c r="A208" s="29"/>
      <c r="B208" s="29"/>
      <c r="C208" s="31" t="s">
        <v>80</v>
      </c>
      <c r="D208" s="35">
        <v>200</v>
      </c>
      <c r="E208" s="5">
        <v>200</v>
      </c>
      <c r="F208" s="43">
        <v>14.8</v>
      </c>
      <c r="G208" s="13">
        <v>3</v>
      </c>
      <c r="H208" s="13">
        <v>3.2</v>
      </c>
      <c r="I208" s="13">
        <v>5.9</v>
      </c>
      <c r="J208" s="13">
        <f>G208*4.1+H208*9.3+I208*4.1</f>
        <v>66.25</v>
      </c>
    </row>
    <row r="209" spans="1:10" x14ac:dyDescent="0.25">
      <c r="A209" s="5">
        <v>2008</v>
      </c>
      <c r="B209" s="5"/>
      <c r="C209" s="23" t="s">
        <v>17</v>
      </c>
      <c r="D209" s="29">
        <v>110</v>
      </c>
      <c r="E209" s="40">
        <v>25</v>
      </c>
      <c r="F209" s="48">
        <v>25</v>
      </c>
      <c r="G209" s="20">
        <v>2.2000000000000002</v>
      </c>
      <c r="H209" s="20">
        <v>1.7</v>
      </c>
      <c r="I209" s="20">
        <v>3.3</v>
      </c>
      <c r="J209" s="21">
        <f>G209*4.1+H209*9.3+I209*4.1</f>
        <v>38.36</v>
      </c>
    </row>
    <row r="210" spans="1:10" x14ac:dyDescent="0.25">
      <c r="A210" s="70" t="s">
        <v>18</v>
      </c>
      <c r="B210" s="71"/>
      <c r="C210" s="67"/>
      <c r="D210" s="71"/>
      <c r="E210" s="10">
        <f t="shared" ref="E210:J210" si="21">SUM(E208:E209)</f>
        <v>225</v>
      </c>
      <c r="F210" s="49">
        <f t="shared" si="21"/>
        <v>39.799999999999997</v>
      </c>
      <c r="G210" s="44">
        <f t="shared" si="21"/>
        <v>5.2</v>
      </c>
      <c r="H210" s="30">
        <f t="shared" si="21"/>
        <v>4.9000000000000004</v>
      </c>
      <c r="I210" s="30">
        <f t="shared" si="21"/>
        <v>9.1999999999999993</v>
      </c>
      <c r="J210" s="30">
        <f t="shared" si="21"/>
        <v>104.61</v>
      </c>
    </row>
    <row r="211" spans="1:10" x14ac:dyDescent="0.25">
      <c r="A211" s="64" t="s">
        <v>57</v>
      </c>
      <c r="B211" s="65"/>
      <c r="C211" s="65"/>
      <c r="D211" s="65"/>
      <c r="E211" s="65"/>
      <c r="F211" s="65"/>
      <c r="G211" s="65"/>
      <c r="H211" s="65"/>
      <c r="I211" s="65"/>
      <c r="J211" s="65"/>
    </row>
    <row r="212" spans="1:10" x14ac:dyDescent="0.25">
      <c r="A212" s="5">
        <v>2011</v>
      </c>
      <c r="B212" s="5">
        <v>47</v>
      </c>
      <c r="C212" s="6" t="s">
        <v>23</v>
      </c>
      <c r="D212" s="5">
        <v>60</v>
      </c>
      <c r="E212" s="12">
        <v>7.95</v>
      </c>
      <c r="F212" s="12">
        <v>8.43</v>
      </c>
      <c r="G212" s="13">
        <v>1</v>
      </c>
      <c r="H212" s="13">
        <v>1.9</v>
      </c>
      <c r="I212" s="13">
        <v>3.8</v>
      </c>
      <c r="J212" s="13">
        <f t="shared" ref="J212:J217" si="22">G212*4.1+H212*9.3+I212*4.1</f>
        <v>37.35</v>
      </c>
    </row>
    <row r="213" spans="1:10" x14ac:dyDescent="0.25">
      <c r="A213" s="5">
        <v>2012</v>
      </c>
      <c r="B213" s="5">
        <v>77</v>
      </c>
      <c r="C213" s="6" t="s">
        <v>31</v>
      </c>
      <c r="D213" s="8">
        <v>250</v>
      </c>
      <c r="E213" s="12">
        <v>21.27</v>
      </c>
      <c r="F213" s="12">
        <v>32.130000000000003</v>
      </c>
      <c r="G213" s="13">
        <v>7.2</v>
      </c>
      <c r="H213" s="13">
        <v>2.8</v>
      </c>
      <c r="I213" s="13">
        <v>32.6</v>
      </c>
      <c r="J213" s="13">
        <f t="shared" si="22"/>
        <v>189.22</v>
      </c>
    </row>
    <row r="214" spans="1:10" x14ac:dyDescent="0.25">
      <c r="A214" s="5">
        <v>2008</v>
      </c>
      <c r="B214" s="5">
        <v>272</v>
      </c>
      <c r="C214" s="6" t="s">
        <v>33</v>
      </c>
      <c r="D214" s="5">
        <v>100</v>
      </c>
      <c r="E214" s="12">
        <v>36.79</v>
      </c>
      <c r="F214" s="12">
        <v>41.61</v>
      </c>
      <c r="G214" s="13">
        <v>11</v>
      </c>
      <c r="H214" s="13">
        <v>15.8</v>
      </c>
      <c r="I214" s="13">
        <v>14.9</v>
      </c>
      <c r="J214" s="13">
        <f t="shared" si="22"/>
        <v>253.13000000000002</v>
      </c>
    </row>
    <row r="215" spans="1:10" ht="22.5" x14ac:dyDescent="0.25">
      <c r="A215" s="5">
        <v>2011</v>
      </c>
      <c r="B215" s="5">
        <v>309</v>
      </c>
      <c r="C215" s="6" t="s">
        <v>32</v>
      </c>
      <c r="D215" s="5">
        <v>150</v>
      </c>
      <c r="E215" s="12">
        <v>7.49</v>
      </c>
      <c r="F215" s="12">
        <v>7.49</v>
      </c>
      <c r="G215" s="13">
        <v>3.6</v>
      </c>
      <c r="H215" s="13">
        <v>2.9</v>
      </c>
      <c r="I215" s="13">
        <v>37.700000000000003</v>
      </c>
      <c r="J215" s="13">
        <f t="shared" si="22"/>
        <v>196.3</v>
      </c>
    </row>
    <row r="216" spans="1:10" x14ac:dyDescent="0.25">
      <c r="A216" s="5">
        <v>2011</v>
      </c>
      <c r="B216" s="5"/>
      <c r="C216" s="6" t="s">
        <v>53</v>
      </c>
      <c r="D216" s="5">
        <v>200</v>
      </c>
      <c r="E216" s="12">
        <v>25</v>
      </c>
      <c r="F216" s="12">
        <v>20.84</v>
      </c>
      <c r="G216" s="13">
        <v>0</v>
      </c>
      <c r="H216" s="13">
        <v>0</v>
      </c>
      <c r="I216" s="13">
        <v>9.6999999999999993</v>
      </c>
      <c r="J216" s="13">
        <f t="shared" si="22"/>
        <v>39.769999999999996</v>
      </c>
    </row>
    <row r="217" spans="1:10" x14ac:dyDescent="0.25">
      <c r="A217" s="5">
        <v>2008</v>
      </c>
      <c r="B217" s="8"/>
      <c r="C217" s="6" t="s">
        <v>16</v>
      </c>
      <c r="D217" s="9">
        <v>20</v>
      </c>
      <c r="E217" s="12">
        <v>1.5</v>
      </c>
      <c r="F217" s="12">
        <v>1.5</v>
      </c>
      <c r="G217" s="13">
        <v>1.3</v>
      </c>
      <c r="H217" s="13">
        <v>0.2</v>
      </c>
      <c r="I217" s="13">
        <v>8.5</v>
      </c>
      <c r="J217" s="13">
        <f t="shared" si="22"/>
        <v>42.039999999999992</v>
      </c>
    </row>
    <row r="218" spans="1:10" x14ac:dyDescent="0.25">
      <c r="A218" s="66" t="s">
        <v>18</v>
      </c>
      <c r="B218" s="67"/>
      <c r="C218" s="67"/>
      <c r="D218" s="10">
        <f t="shared" ref="D218:J218" si="23">SUM(D212:D217)</f>
        <v>780</v>
      </c>
      <c r="E218" s="14">
        <f t="shared" si="23"/>
        <v>99.999999999999986</v>
      </c>
      <c r="F218" s="14">
        <f>SUM(F212:F217)</f>
        <v>112</v>
      </c>
      <c r="G218" s="14">
        <f t="shared" si="23"/>
        <v>24.1</v>
      </c>
      <c r="H218" s="14">
        <f t="shared" si="23"/>
        <v>23.599999999999998</v>
      </c>
      <c r="I218" s="14">
        <f t="shared" si="23"/>
        <v>107.2</v>
      </c>
      <c r="J218" s="14">
        <f t="shared" si="23"/>
        <v>757.81</v>
      </c>
    </row>
    <row r="219" spans="1:10" x14ac:dyDescent="0.25">
      <c r="A219" s="62" t="s">
        <v>19</v>
      </c>
      <c r="B219" s="62"/>
      <c r="C219" s="62"/>
      <c r="D219" s="63"/>
      <c r="E219" s="15">
        <f>E218</f>
        <v>99.999999999999986</v>
      </c>
      <c r="F219" s="15">
        <f>F218+F210</f>
        <v>151.80000000000001</v>
      </c>
      <c r="G219" s="15">
        <f>G218+G210</f>
        <v>29.3</v>
      </c>
      <c r="H219" s="15">
        <f>H218+H210</f>
        <v>28.5</v>
      </c>
      <c r="I219" s="15">
        <f>I218+I210</f>
        <v>116.4</v>
      </c>
      <c r="J219" s="15">
        <f>J218+J210</f>
        <v>862.42</v>
      </c>
    </row>
    <row r="220" spans="1:10" x14ac:dyDescent="0.25">
      <c r="A220" s="68" t="s">
        <v>48</v>
      </c>
      <c r="B220" s="69"/>
      <c r="C220" s="69"/>
      <c r="D220" s="69"/>
      <c r="E220" s="15">
        <f>125-E218</f>
        <v>25.000000000000014</v>
      </c>
      <c r="F220" s="15">
        <f>151.8-F219</f>
        <v>0</v>
      </c>
      <c r="G220" s="16">
        <v>1</v>
      </c>
      <c r="H220" s="16">
        <v>1</v>
      </c>
      <c r="I220" s="16">
        <v>4</v>
      </c>
      <c r="J220" s="15"/>
    </row>
    <row r="221" spans="1:10" ht="15.75" x14ac:dyDescent="0.25">
      <c r="A221" s="60" t="s">
        <v>95</v>
      </c>
      <c r="B221" s="60"/>
      <c r="C221" s="60"/>
      <c r="D221" s="60"/>
      <c r="E221" s="60"/>
      <c r="F221" s="60"/>
      <c r="G221" s="60"/>
      <c r="H221" s="60"/>
    </row>
    <row r="222" spans="1:10" x14ac:dyDescent="0.25">
      <c r="A222" s="56" t="s">
        <v>2</v>
      </c>
      <c r="B222" s="56"/>
      <c r="C222" s="56"/>
      <c r="D222" s="74" t="s">
        <v>49</v>
      </c>
      <c r="E222" s="74"/>
      <c r="F222" s="74"/>
      <c r="G222" s="74"/>
      <c r="H222" s="38"/>
      <c r="I222" s="38"/>
      <c r="J222" s="17"/>
    </row>
    <row r="223" spans="1:10" x14ac:dyDescent="0.25">
      <c r="A223" s="57" t="s">
        <v>3</v>
      </c>
      <c r="B223" s="58" t="s">
        <v>4</v>
      </c>
      <c r="C223" s="57" t="s">
        <v>5</v>
      </c>
      <c r="D223" s="57" t="s">
        <v>6</v>
      </c>
      <c r="E223" s="57" t="s">
        <v>56</v>
      </c>
      <c r="F223" s="57" t="s">
        <v>56</v>
      </c>
      <c r="G223" s="57" t="s">
        <v>7</v>
      </c>
      <c r="H223" s="57"/>
      <c r="I223" s="57"/>
      <c r="J223" s="58" t="s">
        <v>8</v>
      </c>
    </row>
    <row r="224" spans="1:10" ht="18" x14ac:dyDescent="0.25">
      <c r="A224" s="57"/>
      <c r="B224" s="58"/>
      <c r="C224" s="57"/>
      <c r="D224" s="57"/>
      <c r="E224" s="57"/>
      <c r="F224" s="57"/>
      <c r="G224" s="41" t="s">
        <v>9</v>
      </c>
      <c r="H224" s="41" t="s">
        <v>10</v>
      </c>
      <c r="I224" s="41" t="s">
        <v>11</v>
      </c>
      <c r="J224" s="58"/>
    </row>
    <row r="225" spans="1:10" x14ac:dyDescent="0.25">
      <c r="A225" s="64" t="s">
        <v>57</v>
      </c>
      <c r="B225" s="65"/>
      <c r="C225" s="65"/>
      <c r="D225" s="65"/>
      <c r="E225" s="65"/>
      <c r="F225" s="65"/>
      <c r="G225" s="65"/>
      <c r="H225" s="65"/>
      <c r="I225" s="65"/>
      <c r="J225" s="65"/>
    </row>
    <row r="226" spans="1:10" x14ac:dyDescent="0.25">
      <c r="A226" s="5">
        <v>2011</v>
      </c>
      <c r="B226" s="5">
        <v>47</v>
      </c>
      <c r="C226" s="6" t="s">
        <v>23</v>
      </c>
      <c r="D226" s="5">
        <v>100</v>
      </c>
      <c r="F226" s="12">
        <v>14.06</v>
      </c>
      <c r="G226" s="13">
        <v>2.6</v>
      </c>
      <c r="H226" s="13">
        <v>5.0999999999999996</v>
      </c>
      <c r="I226" s="13">
        <v>8.1999999999999993</v>
      </c>
      <c r="J226" s="13">
        <f>G226*4.1+H226*9.3+I226*4.1</f>
        <v>91.710000000000008</v>
      </c>
    </row>
    <row r="227" spans="1:10" x14ac:dyDescent="0.25">
      <c r="A227" s="5">
        <v>2012</v>
      </c>
      <c r="B227" s="5">
        <v>77</v>
      </c>
      <c r="C227" s="6" t="s">
        <v>31</v>
      </c>
      <c r="D227" s="8">
        <v>250</v>
      </c>
      <c r="F227" s="12">
        <v>24.83</v>
      </c>
      <c r="G227" s="13">
        <v>7.2</v>
      </c>
      <c r="H227" s="13">
        <v>2.8</v>
      </c>
      <c r="I227" s="13">
        <v>32.6</v>
      </c>
      <c r="J227" s="13">
        <f t="shared" ref="J227:J232" si="24">G227*4.1+H227*9.3+I227*4.1</f>
        <v>189.22</v>
      </c>
    </row>
    <row r="228" spans="1:10" x14ac:dyDescent="0.25">
      <c r="A228" s="5">
        <v>2008</v>
      </c>
      <c r="B228" s="5">
        <v>272</v>
      </c>
      <c r="C228" s="6" t="s">
        <v>33</v>
      </c>
      <c r="D228" s="5">
        <v>100</v>
      </c>
      <c r="F228" s="12">
        <v>41.61</v>
      </c>
      <c r="G228" s="13">
        <v>11</v>
      </c>
      <c r="H228" s="13">
        <v>15.8</v>
      </c>
      <c r="I228" s="13">
        <v>14.9</v>
      </c>
      <c r="J228" s="13">
        <f t="shared" si="24"/>
        <v>253.13000000000002</v>
      </c>
    </row>
    <row r="229" spans="1:10" ht="22.5" x14ac:dyDescent="0.25">
      <c r="A229" s="5">
        <v>2011</v>
      </c>
      <c r="B229" s="5">
        <v>309</v>
      </c>
      <c r="C229" s="6" t="s">
        <v>32</v>
      </c>
      <c r="D229" s="5">
        <v>180</v>
      </c>
      <c r="F229" s="12">
        <v>8.9600000000000009</v>
      </c>
      <c r="G229" s="13">
        <v>5.8</v>
      </c>
      <c r="H229" s="13">
        <v>4.4000000000000004</v>
      </c>
      <c r="I229" s="13">
        <v>45.2</v>
      </c>
      <c r="J229" s="13">
        <f t="shared" si="24"/>
        <v>250.01999999999998</v>
      </c>
    </row>
    <row r="230" spans="1:10" x14ac:dyDescent="0.25">
      <c r="A230" s="5">
        <v>2011</v>
      </c>
      <c r="B230" s="5"/>
      <c r="C230" s="6" t="s">
        <v>53</v>
      </c>
      <c r="D230" s="5">
        <v>200</v>
      </c>
      <c r="F230" s="12">
        <v>20.84</v>
      </c>
      <c r="G230" s="13">
        <v>0</v>
      </c>
      <c r="H230" s="13">
        <v>0</v>
      </c>
      <c r="I230" s="13">
        <v>9.6999999999999993</v>
      </c>
      <c r="J230" s="13">
        <f t="shared" si="24"/>
        <v>39.769999999999996</v>
      </c>
    </row>
    <row r="231" spans="1:10" x14ac:dyDescent="0.25">
      <c r="A231" s="5">
        <v>2008</v>
      </c>
      <c r="B231" s="8"/>
      <c r="C231" s="6" t="s">
        <v>29</v>
      </c>
      <c r="D231" s="9">
        <v>180</v>
      </c>
      <c r="F231" s="12">
        <v>25.2</v>
      </c>
      <c r="G231" s="13">
        <v>0.8</v>
      </c>
      <c r="H231" s="13">
        <v>0.8</v>
      </c>
      <c r="I231" s="13">
        <v>19.600000000000001</v>
      </c>
      <c r="J231" s="13">
        <f t="shared" si="24"/>
        <v>91.08</v>
      </c>
    </row>
    <row r="232" spans="1:10" x14ac:dyDescent="0.25">
      <c r="A232" s="5">
        <v>2008</v>
      </c>
      <c r="B232" s="8"/>
      <c r="C232" s="6" t="s">
        <v>16</v>
      </c>
      <c r="D232" s="9">
        <v>20</v>
      </c>
      <c r="F232" s="12">
        <v>1.5</v>
      </c>
      <c r="G232" s="13">
        <v>1.3</v>
      </c>
      <c r="H232" s="13">
        <v>0.2</v>
      </c>
      <c r="I232" s="13">
        <v>8.5</v>
      </c>
      <c r="J232" s="13">
        <f t="shared" si="24"/>
        <v>42.039999999999992</v>
      </c>
    </row>
    <row r="233" spans="1:10" x14ac:dyDescent="0.25">
      <c r="A233" s="66" t="s">
        <v>18</v>
      </c>
      <c r="B233" s="67"/>
      <c r="C233" s="67"/>
      <c r="D233" s="10">
        <f t="shared" ref="D233" si="25">SUM(D226:D232)</f>
        <v>1030</v>
      </c>
      <c r="F233" s="14">
        <f t="shared" ref="F233" si="26">SUM(F226:F232)</f>
        <v>137</v>
      </c>
      <c r="G233" s="14">
        <f t="shared" ref="G233:J233" si="27">SUM(G226:G232)</f>
        <v>28.700000000000003</v>
      </c>
      <c r="H233" s="14">
        <f t="shared" si="27"/>
        <v>29.1</v>
      </c>
      <c r="I233" s="14">
        <f t="shared" si="27"/>
        <v>138.70000000000002</v>
      </c>
      <c r="J233" s="14">
        <f t="shared" si="27"/>
        <v>956.97</v>
      </c>
    </row>
    <row r="234" spans="1:10" x14ac:dyDescent="0.25">
      <c r="A234" s="62" t="s">
        <v>19</v>
      </c>
      <c r="B234" s="62"/>
      <c r="C234" s="62"/>
      <c r="D234" s="63"/>
      <c r="F234" s="15">
        <f>F233</f>
        <v>137</v>
      </c>
      <c r="G234" s="15">
        <f>G233</f>
        <v>28.700000000000003</v>
      </c>
      <c r="H234" s="15">
        <f>H233</f>
        <v>29.1</v>
      </c>
      <c r="I234" s="15">
        <f>I233</f>
        <v>138.70000000000002</v>
      </c>
      <c r="J234" s="15">
        <f>J233</f>
        <v>956.97</v>
      </c>
    </row>
    <row r="235" spans="1:10" x14ac:dyDescent="0.25">
      <c r="A235" s="68" t="s">
        <v>48</v>
      </c>
      <c r="B235" s="69"/>
      <c r="C235" s="69"/>
      <c r="D235" s="69"/>
      <c r="F235" s="53">
        <f>137-F234</f>
        <v>0</v>
      </c>
      <c r="G235" s="16">
        <v>1</v>
      </c>
      <c r="H235" s="16">
        <v>1</v>
      </c>
      <c r="I235" s="16">
        <v>4</v>
      </c>
      <c r="J235" s="15"/>
    </row>
    <row r="243" spans="1:10" ht="14.45" customHeight="1" x14ac:dyDescent="0.25">
      <c r="A243" s="75" t="s">
        <v>87</v>
      </c>
      <c r="B243" s="75"/>
      <c r="C243" s="75"/>
      <c r="D243" s="51" t="s">
        <v>88</v>
      </c>
      <c r="E243" s="51"/>
      <c r="F243" s="51"/>
      <c r="G243" s="51"/>
      <c r="H243" s="51"/>
      <c r="I243" s="11"/>
    </row>
    <row r="244" spans="1:10" x14ac:dyDescent="0.25">
      <c r="A244" s="75" t="s">
        <v>89</v>
      </c>
      <c r="B244" s="75"/>
      <c r="C244" s="75"/>
      <c r="D244" s="51" t="s">
        <v>89</v>
      </c>
      <c r="E244" s="51"/>
      <c r="F244" s="51"/>
      <c r="G244" s="51"/>
      <c r="H244" s="51"/>
      <c r="I244" s="11"/>
    </row>
    <row r="245" spans="1:10" ht="14.45" customHeight="1" x14ac:dyDescent="0.25">
      <c r="A245" s="78" t="s">
        <v>98</v>
      </c>
      <c r="B245" s="78"/>
      <c r="C245" s="78"/>
      <c r="D245" s="51" t="s">
        <v>90</v>
      </c>
      <c r="E245" s="51"/>
      <c r="F245" s="51"/>
      <c r="G245" s="51"/>
      <c r="H245" s="51"/>
      <c r="I245" s="11"/>
    </row>
    <row r="246" spans="1:10" x14ac:dyDescent="0.25">
      <c r="A246" s="75" t="s">
        <v>99</v>
      </c>
      <c r="B246" s="75"/>
      <c r="C246" s="75"/>
      <c r="D246" s="51" t="s">
        <v>91</v>
      </c>
      <c r="E246" s="51"/>
      <c r="F246" s="51"/>
      <c r="G246" s="51"/>
      <c r="H246" s="51"/>
      <c r="I246" s="11"/>
    </row>
    <row r="247" spans="1:10" x14ac:dyDescent="0.25">
      <c r="A247" s="76" t="s">
        <v>92</v>
      </c>
      <c r="B247" s="76"/>
      <c r="D247" s="77" t="s">
        <v>92</v>
      </c>
      <c r="E247" s="77"/>
      <c r="F247" s="51"/>
      <c r="G247" s="51"/>
      <c r="H247" s="55"/>
      <c r="I247" s="11"/>
    </row>
    <row r="248" spans="1:10" ht="15.75" x14ac:dyDescent="0.25">
      <c r="A248" s="60" t="s">
        <v>94</v>
      </c>
      <c r="B248" s="60"/>
      <c r="C248" s="60"/>
      <c r="D248" s="60"/>
      <c r="E248" s="60"/>
      <c r="F248" s="60"/>
      <c r="G248" s="60"/>
      <c r="H248" s="60"/>
    </row>
    <row r="249" spans="1:10" ht="15.75" x14ac:dyDescent="0.25">
      <c r="A249" s="61" t="s">
        <v>93</v>
      </c>
      <c r="B249" s="61"/>
      <c r="C249" s="61"/>
      <c r="D249" s="61"/>
      <c r="E249" s="61"/>
      <c r="F249" s="61"/>
      <c r="G249" s="61"/>
      <c r="H249" s="61"/>
    </row>
    <row r="250" spans="1:10" x14ac:dyDescent="0.25">
      <c r="A250" s="59" t="s">
        <v>67</v>
      </c>
      <c r="B250" s="59"/>
      <c r="C250" s="59"/>
      <c r="D250" s="59" t="s">
        <v>45</v>
      </c>
      <c r="E250" s="59"/>
      <c r="F250" s="59"/>
      <c r="G250" s="59"/>
      <c r="H250" s="11"/>
      <c r="I250" s="11"/>
      <c r="J250" s="11"/>
    </row>
    <row r="251" spans="1:10" x14ac:dyDescent="0.25">
      <c r="A251" s="59" t="s">
        <v>0</v>
      </c>
      <c r="B251" s="59"/>
      <c r="C251" s="59"/>
      <c r="D251" s="59" t="s">
        <v>68</v>
      </c>
      <c r="E251" s="59"/>
      <c r="F251" s="59"/>
      <c r="G251" s="59"/>
      <c r="H251" s="11"/>
      <c r="I251" s="11"/>
      <c r="J251" s="11"/>
    </row>
    <row r="252" spans="1:10" x14ac:dyDescent="0.25">
      <c r="A252" s="56" t="s">
        <v>2</v>
      </c>
      <c r="B252" s="56"/>
      <c r="C252" s="56"/>
      <c r="D252" s="56" t="s">
        <v>46</v>
      </c>
      <c r="E252" s="56"/>
      <c r="F252" s="56"/>
      <c r="G252" s="56"/>
      <c r="H252" s="11"/>
      <c r="I252" s="11"/>
      <c r="J252" s="11"/>
    </row>
    <row r="253" spans="1:10" x14ac:dyDescent="0.25">
      <c r="A253" s="57" t="s">
        <v>3</v>
      </c>
      <c r="B253" s="58" t="s">
        <v>4</v>
      </c>
      <c r="C253" s="57" t="s">
        <v>5</v>
      </c>
      <c r="D253" s="57" t="s">
        <v>6</v>
      </c>
      <c r="E253" s="57" t="s">
        <v>56</v>
      </c>
      <c r="F253" s="57" t="s">
        <v>56</v>
      </c>
      <c r="G253" s="57" t="s">
        <v>7</v>
      </c>
      <c r="H253" s="57"/>
      <c r="I253" s="57"/>
      <c r="J253" s="58" t="s">
        <v>8</v>
      </c>
    </row>
    <row r="254" spans="1:10" ht="15.75" customHeight="1" x14ac:dyDescent="0.25">
      <c r="A254" s="57"/>
      <c r="B254" s="58"/>
      <c r="C254" s="57"/>
      <c r="D254" s="57"/>
      <c r="E254" s="57"/>
      <c r="F254" s="57"/>
      <c r="G254" s="18" t="s">
        <v>9</v>
      </c>
      <c r="H254" s="18" t="s">
        <v>10</v>
      </c>
      <c r="I254" s="18" t="s">
        <v>11</v>
      </c>
      <c r="J254" s="58"/>
    </row>
    <row r="255" spans="1:10" ht="15.75" customHeight="1" x14ac:dyDescent="0.25">
      <c r="A255" s="72" t="s">
        <v>79</v>
      </c>
      <c r="B255" s="73"/>
      <c r="C255" s="27"/>
      <c r="D255" s="25"/>
      <c r="E255" s="28"/>
      <c r="F255" s="28"/>
      <c r="G255" s="28"/>
      <c r="H255" s="28"/>
      <c r="I255" s="28"/>
      <c r="J255" s="26"/>
    </row>
    <row r="256" spans="1:10" ht="15.75" customHeight="1" x14ac:dyDescent="0.25">
      <c r="A256" s="29"/>
      <c r="B256" s="29"/>
      <c r="C256" s="31" t="s">
        <v>80</v>
      </c>
      <c r="D256" s="35">
        <v>200</v>
      </c>
      <c r="E256" s="5">
        <v>200</v>
      </c>
      <c r="F256" s="43">
        <v>14.8</v>
      </c>
      <c r="G256" s="13">
        <v>3</v>
      </c>
      <c r="H256" s="13">
        <v>3.2</v>
      </c>
      <c r="I256" s="13">
        <v>5.9</v>
      </c>
      <c r="J256" s="13">
        <f>G256*4.1+H256*9.3+I256*4.1</f>
        <v>66.25</v>
      </c>
    </row>
    <row r="257" spans="1:10" ht="15.75" customHeight="1" x14ac:dyDescent="0.25">
      <c r="A257" s="5">
        <v>2008</v>
      </c>
      <c r="B257" s="5"/>
      <c r="C257" s="23" t="s">
        <v>17</v>
      </c>
      <c r="D257" s="29">
        <v>110</v>
      </c>
      <c r="E257" s="40">
        <v>25</v>
      </c>
      <c r="F257" s="48">
        <v>25</v>
      </c>
      <c r="G257" s="20">
        <v>2.2000000000000002</v>
      </c>
      <c r="H257" s="20">
        <v>1.7</v>
      </c>
      <c r="I257" s="20">
        <v>3.3</v>
      </c>
      <c r="J257" s="21">
        <f>G257*4.1+H257*9.3+I257*4.1</f>
        <v>38.36</v>
      </c>
    </row>
    <row r="258" spans="1:10" ht="15.75" customHeight="1" x14ac:dyDescent="0.25">
      <c r="A258" s="70" t="s">
        <v>18</v>
      </c>
      <c r="B258" s="71"/>
      <c r="C258" s="67"/>
      <c r="D258" s="71"/>
      <c r="E258" s="10">
        <f t="shared" ref="E258:J258" si="28">SUM(E256:E257)</f>
        <v>225</v>
      </c>
      <c r="F258" s="49">
        <f t="shared" si="28"/>
        <v>39.799999999999997</v>
      </c>
      <c r="G258" s="30">
        <f t="shared" si="28"/>
        <v>5.2</v>
      </c>
      <c r="H258" s="30">
        <f t="shared" si="28"/>
        <v>4.9000000000000004</v>
      </c>
      <c r="I258" s="30">
        <f t="shared" si="28"/>
        <v>9.1999999999999993</v>
      </c>
      <c r="J258" s="30">
        <f t="shared" si="28"/>
        <v>104.61</v>
      </c>
    </row>
    <row r="259" spans="1:10" ht="10.5" customHeight="1" x14ac:dyDescent="0.25">
      <c r="A259" s="64" t="s">
        <v>57</v>
      </c>
      <c r="B259" s="65"/>
      <c r="C259" s="65"/>
      <c r="D259" s="65"/>
      <c r="E259" s="65"/>
      <c r="F259" s="65"/>
      <c r="G259" s="65"/>
      <c r="H259" s="65"/>
      <c r="I259" s="65"/>
      <c r="J259" s="65"/>
    </row>
    <row r="260" spans="1:10" x14ac:dyDescent="0.25">
      <c r="A260" s="5">
        <v>2008</v>
      </c>
      <c r="B260" s="5">
        <v>2</v>
      </c>
      <c r="C260" s="6" t="s">
        <v>43</v>
      </c>
      <c r="D260" s="5">
        <v>60</v>
      </c>
      <c r="E260" s="12">
        <v>12</v>
      </c>
      <c r="F260" s="12">
        <v>12</v>
      </c>
      <c r="G260" s="13">
        <v>0.5</v>
      </c>
      <c r="H260" s="13">
        <v>0.1</v>
      </c>
      <c r="I260" s="13">
        <v>1</v>
      </c>
      <c r="J260" s="13">
        <f t="shared" ref="J260:J265" si="29">G260*4.1+H260*9.3+I260*4.1</f>
        <v>7.08</v>
      </c>
    </row>
    <row r="261" spans="1:10" ht="33.75" x14ac:dyDescent="0.25">
      <c r="A261" s="5">
        <v>2011</v>
      </c>
      <c r="B261" s="5">
        <v>102</v>
      </c>
      <c r="C261" s="6" t="s">
        <v>35</v>
      </c>
      <c r="D261" s="5">
        <v>250</v>
      </c>
      <c r="E261" s="12">
        <v>18.02</v>
      </c>
      <c r="F261" s="12">
        <v>23.85</v>
      </c>
      <c r="G261" s="13">
        <v>9</v>
      </c>
      <c r="H261" s="13">
        <v>8.6</v>
      </c>
      <c r="I261" s="13">
        <v>18.7</v>
      </c>
      <c r="J261" s="13">
        <f t="shared" si="29"/>
        <v>193.54999999999998</v>
      </c>
    </row>
    <row r="262" spans="1:10" ht="22.5" x14ac:dyDescent="0.25">
      <c r="A262" s="5">
        <v>2011</v>
      </c>
      <c r="B262" s="5">
        <v>287</v>
      </c>
      <c r="C262" s="6" t="s">
        <v>69</v>
      </c>
      <c r="D262" s="5">
        <v>240</v>
      </c>
      <c r="E262" s="12">
        <v>45.88</v>
      </c>
      <c r="F262" s="12">
        <v>46.83</v>
      </c>
      <c r="G262" s="13">
        <v>9.8000000000000007</v>
      </c>
      <c r="H262" s="13">
        <v>14.6</v>
      </c>
      <c r="I262" s="13">
        <v>49.4</v>
      </c>
      <c r="J262" s="13">
        <f t="shared" si="29"/>
        <v>378.5</v>
      </c>
    </row>
    <row r="263" spans="1:10" x14ac:dyDescent="0.25">
      <c r="A263" s="5">
        <v>2008</v>
      </c>
      <c r="B263" s="5">
        <v>436</v>
      </c>
      <c r="C263" s="6" t="s">
        <v>15</v>
      </c>
      <c r="D263" s="5">
        <v>200</v>
      </c>
      <c r="E263" s="12">
        <v>4.4000000000000004</v>
      </c>
      <c r="F263" s="12">
        <v>4.72</v>
      </c>
      <c r="G263" s="13">
        <v>0.1</v>
      </c>
      <c r="H263" s="13">
        <v>0</v>
      </c>
      <c r="I263" s="13">
        <v>10.199999999999999</v>
      </c>
      <c r="J263" s="13">
        <f t="shared" si="29"/>
        <v>42.22999999999999</v>
      </c>
    </row>
    <row r="264" spans="1:10" x14ac:dyDescent="0.25">
      <c r="A264" s="5">
        <v>2008</v>
      </c>
      <c r="B264" s="8"/>
      <c r="C264" s="6" t="s">
        <v>16</v>
      </c>
      <c r="D264" s="5">
        <v>40</v>
      </c>
      <c r="E264" s="12">
        <v>3</v>
      </c>
      <c r="F264" s="12">
        <v>3</v>
      </c>
      <c r="G264" s="13">
        <v>2.6</v>
      </c>
      <c r="H264" s="13">
        <v>0.4</v>
      </c>
      <c r="I264" s="13">
        <v>17</v>
      </c>
      <c r="J264" s="13">
        <f t="shared" si="29"/>
        <v>84.079999999999984</v>
      </c>
    </row>
    <row r="265" spans="1:10" x14ac:dyDescent="0.25">
      <c r="A265" s="5">
        <v>2008</v>
      </c>
      <c r="B265" s="5">
        <v>3</v>
      </c>
      <c r="C265" s="6" t="s">
        <v>26</v>
      </c>
      <c r="D265" s="7" t="s">
        <v>70</v>
      </c>
      <c r="E265" s="12">
        <v>16.7</v>
      </c>
      <c r="F265" s="12">
        <v>21.6</v>
      </c>
      <c r="G265" s="13">
        <v>7.2</v>
      </c>
      <c r="H265" s="13">
        <v>6.5</v>
      </c>
      <c r="I265" s="13">
        <v>20.6</v>
      </c>
      <c r="J265" s="13">
        <f t="shared" si="29"/>
        <v>174.43</v>
      </c>
    </row>
    <row r="266" spans="1:10" ht="12.75" customHeight="1" x14ac:dyDescent="0.25">
      <c r="A266" s="66" t="s">
        <v>18</v>
      </c>
      <c r="B266" s="67"/>
      <c r="C266" s="67"/>
      <c r="D266" s="10">
        <v>960</v>
      </c>
      <c r="E266" s="14">
        <f>SUM(E259:E265)</f>
        <v>100.00000000000001</v>
      </c>
      <c r="F266" s="14">
        <f>SUM(F260:F265)</f>
        <v>112</v>
      </c>
      <c r="G266" s="14">
        <f>SUM(G260:G265)</f>
        <v>29.200000000000003</v>
      </c>
      <c r="H266" s="14">
        <f>SUM(H260:H265)</f>
        <v>30.199999999999996</v>
      </c>
      <c r="I266" s="14">
        <f>SUM(I260:I265)</f>
        <v>116.9</v>
      </c>
      <c r="J266" s="14">
        <f>SUM(J260:J265)</f>
        <v>879.87000000000012</v>
      </c>
    </row>
    <row r="267" spans="1:10" ht="10.5" customHeight="1" x14ac:dyDescent="0.25">
      <c r="A267" s="62" t="s">
        <v>19</v>
      </c>
      <c r="B267" s="62"/>
      <c r="C267" s="62"/>
      <c r="D267" s="63"/>
      <c r="E267" s="15">
        <f>E266</f>
        <v>100.00000000000001</v>
      </c>
      <c r="F267" s="15">
        <f>F266+F258</f>
        <v>151.80000000000001</v>
      </c>
      <c r="G267" s="15">
        <f>G266+G258</f>
        <v>34.400000000000006</v>
      </c>
      <c r="H267" s="15">
        <f>H266+H258</f>
        <v>35.099999999999994</v>
      </c>
      <c r="I267" s="15">
        <f>I266+I258</f>
        <v>126.10000000000001</v>
      </c>
      <c r="J267" s="15">
        <f>J266+J258</f>
        <v>984.48000000000013</v>
      </c>
    </row>
    <row r="268" spans="1:10" x14ac:dyDescent="0.25">
      <c r="A268" s="68" t="s">
        <v>48</v>
      </c>
      <c r="B268" s="69"/>
      <c r="C268" s="69"/>
      <c r="D268" s="69"/>
      <c r="E268" s="15">
        <f>125-E266</f>
        <v>24.999999999999986</v>
      </c>
      <c r="F268" s="15">
        <f>151.8-F267</f>
        <v>0</v>
      </c>
      <c r="G268" s="16">
        <v>1</v>
      </c>
      <c r="H268" s="16">
        <v>1</v>
      </c>
      <c r="I268" s="16">
        <v>4</v>
      </c>
      <c r="J268" s="15"/>
    </row>
    <row r="269" spans="1:10" ht="15.75" x14ac:dyDescent="0.25">
      <c r="A269" s="60" t="s">
        <v>95</v>
      </c>
      <c r="B269" s="60"/>
      <c r="C269" s="60"/>
      <c r="D269" s="60"/>
      <c r="E269" s="60"/>
      <c r="F269" s="60"/>
      <c r="G269" s="60"/>
      <c r="H269" s="60"/>
    </row>
    <row r="270" spans="1:10" x14ac:dyDescent="0.25">
      <c r="A270" s="56" t="s">
        <v>2</v>
      </c>
      <c r="B270" s="56"/>
      <c r="C270" s="56"/>
      <c r="D270" s="74" t="s">
        <v>49</v>
      </c>
      <c r="E270" s="74"/>
      <c r="F270" s="74"/>
      <c r="G270" s="74"/>
      <c r="H270" s="38"/>
      <c r="I270" s="38"/>
      <c r="J270" s="17"/>
    </row>
    <row r="271" spans="1:10" x14ac:dyDescent="0.25">
      <c r="A271" s="57" t="s">
        <v>3</v>
      </c>
      <c r="B271" s="58" t="s">
        <v>4</v>
      </c>
      <c r="C271" s="57" t="s">
        <v>5</v>
      </c>
      <c r="D271" s="57" t="s">
        <v>6</v>
      </c>
      <c r="E271" s="57" t="s">
        <v>56</v>
      </c>
      <c r="F271" s="57" t="s">
        <v>56</v>
      </c>
      <c r="G271" s="57" t="s">
        <v>7</v>
      </c>
      <c r="H271" s="57"/>
      <c r="I271" s="57"/>
      <c r="J271" s="58" t="s">
        <v>8</v>
      </c>
    </row>
    <row r="272" spans="1:10" ht="18" x14ac:dyDescent="0.25">
      <c r="A272" s="57"/>
      <c r="B272" s="58"/>
      <c r="C272" s="57"/>
      <c r="D272" s="57"/>
      <c r="E272" s="57"/>
      <c r="F272" s="57"/>
      <c r="G272" s="41" t="s">
        <v>9</v>
      </c>
      <c r="H272" s="41" t="s">
        <v>10</v>
      </c>
      <c r="I272" s="41" t="s">
        <v>11</v>
      </c>
      <c r="J272" s="58"/>
    </row>
    <row r="273" spans="1:10" x14ac:dyDescent="0.25">
      <c r="A273" s="64" t="s">
        <v>57</v>
      </c>
      <c r="B273" s="65"/>
      <c r="C273" s="65"/>
      <c r="D273" s="65"/>
      <c r="E273" s="65"/>
      <c r="F273" s="65"/>
      <c r="G273" s="65"/>
      <c r="H273" s="65"/>
      <c r="I273" s="65"/>
      <c r="J273" s="65"/>
    </row>
    <row r="274" spans="1:10" x14ac:dyDescent="0.25">
      <c r="A274" s="5">
        <v>2008</v>
      </c>
      <c r="B274" s="5">
        <v>2</v>
      </c>
      <c r="C274" s="6" t="s">
        <v>43</v>
      </c>
      <c r="D274" s="5">
        <v>100</v>
      </c>
      <c r="E274" s="17"/>
      <c r="F274" s="12">
        <v>20</v>
      </c>
      <c r="G274" s="13">
        <v>0.8</v>
      </c>
      <c r="H274" s="13">
        <v>0.1</v>
      </c>
      <c r="I274" s="13">
        <v>1.7</v>
      </c>
      <c r="J274" s="13">
        <f>G274*4.1+H274*9.3+I274*4.1</f>
        <v>11.18</v>
      </c>
    </row>
    <row r="275" spans="1:10" ht="33.75" x14ac:dyDescent="0.25">
      <c r="A275" s="5">
        <v>2011</v>
      </c>
      <c r="B275" s="5">
        <v>102</v>
      </c>
      <c r="C275" s="6" t="s">
        <v>35</v>
      </c>
      <c r="D275" s="5">
        <v>250</v>
      </c>
      <c r="E275" s="17"/>
      <c r="F275" s="12">
        <v>23.85</v>
      </c>
      <c r="G275" s="13">
        <v>9</v>
      </c>
      <c r="H275" s="13">
        <v>8.6</v>
      </c>
      <c r="I275" s="13">
        <v>18.7</v>
      </c>
      <c r="J275" s="13">
        <f t="shared" ref="J275:J280" si="30">G275*4.1+H275*9.3+I275*4.1</f>
        <v>193.54999999999998</v>
      </c>
    </row>
    <row r="276" spans="1:10" ht="22.5" x14ac:dyDescent="0.25">
      <c r="A276" s="5">
        <v>2011</v>
      </c>
      <c r="B276" s="5">
        <v>287</v>
      </c>
      <c r="C276" s="6" t="s">
        <v>36</v>
      </c>
      <c r="D276" s="5">
        <v>240</v>
      </c>
      <c r="E276" s="12">
        <v>45.88</v>
      </c>
      <c r="F276" s="12">
        <v>46.83</v>
      </c>
      <c r="G276" s="13">
        <v>20.399999999999999</v>
      </c>
      <c r="H276" s="13">
        <v>22.9</v>
      </c>
      <c r="I276" s="13">
        <v>62.7</v>
      </c>
      <c r="J276" s="13">
        <f t="shared" si="30"/>
        <v>553.68000000000006</v>
      </c>
    </row>
    <row r="277" spans="1:10" x14ac:dyDescent="0.25">
      <c r="A277" s="5">
        <v>2008</v>
      </c>
      <c r="B277" s="5">
        <v>436</v>
      </c>
      <c r="C277" s="6" t="s">
        <v>15</v>
      </c>
      <c r="D277" s="5">
        <v>180</v>
      </c>
      <c r="E277" s="17"/>
      <c r="F277" s="12">
        <v>3.96</v>
      </c>
      <c r="G277" s="13">
        <v>0.1</v>
      </c>
      <c r="H277" s="13">
        <v>0</v>
      </c>
      <c r="I277" s="13">
        <v>12.1</v>
      </c>
      <c r="J277" s="13">
        <f t="shared" si="30"/>
        <v>50.019999999999989</v>
      </c>
    </row>
    <row r="278" spans="1:10" x14ac:dyDescent="0.25">
      <c r="A278" s="5">
        <v>2008</v>
      </c>
      <c r="B278" s="8"/>
      <c r="C278" s="6" t="s">
        <v>16</v>
      </c>
      <c r="D278" s="9">
        <v>40</v>
      </c>
      <c r="E278" s="17"/>
      <c r="F278" s="12">
        <v>1.5</v>
      </c>
      <c r="G278" s="13">
        <v>1.3</v>
      </c>
      <c r="H278" s="13">
        <v>0.2</v>
      </c>
      <c r="I278" s="13">
        <v>17.100000000000001</v>
      </c>
      <c r="J278" s="13">
        <f t="shared" si="30"/>
        <v>77.3</v>
      </c>
    </row>
    <row r="279" spans="1:10" x14ac:dyDescent="0.25">
      <c r="A279" s="5">
        <v>2008</v>
      </c>
      <c r="B279" s="5">
        <v>3</v>
      </c>
      <c r="C279" s="6" t="s">
        <v>26</v>
      </c>
      <c r="D279" s="7" t="s">
        <v>70</v>
      </c>
      <c r="E279" s="17"/>
      <c r="F279" s="12">
        <v>21.6</v>
      </c>
      <c r="G279" s="13">
        <v>7.2</v>
      </c>
      <c r="H279" s="13">
        <v>6.5</v>
      </c>
      <c r="I279" s="13">
        <v>20.6</v>
      </c>
      <c r="J279" s="13">
        <f t="shared" si="30"/>
        <v>174.43</v>
      </c>
    </row>
    <row r="280" spans="1:10" x14ac:dyDescent="0.25">
      <c r="A280" s="5">
        <v>2008</v>
      </c>
      <c r="B280" s="8"/>
      <c r="C280" s="6" t="s">
        <v>29</v>
      </c>
      <c r="D280" s="9">
        <v>200</v>
      </c>
      <c r="E280" s="17"/>
      <c r="F280" s="12">
        <v>19.260000000000002</v>
      </c>
      <c r="G280" s="13">
        <v>0.8</v>
      </c>
      <c r="H280" s="13">
        <v>0.8</v>
      </c>
      <c r="I280" s="13">
        <v>19.600000000000001</v>
      </c>
      <c r="J280" s="13">
        <f t="shared" si="30"/>
        <v>91.08</v>
      </c>
    </row>
    <row r="281" spans="1:10" x14ac:dyDescent="0.25">
      <c r="A281" s="66" t="s">
        <v>18</v>
      </c>
      <c r="B281" s="67"/>
      <c r="C281" s="67"/>
      <c r="D281" s="10">
        <v>1110</v>
      </c>
      <c r="E281" s="17"/>
      <c r="F281" s="14">
        <f>SUM(F271:F280)</f>
        <v>137</v>
      </c>
      <c r="G281" s="14">
        <f>SUM(G271:G280)</f>
        <v>39.6</v>
      </c>
      <c r="H281" s="14">
        <f>SUM(H271:H280)</f>
        <v>39.099999999999994</v>
      </c>
      <c r="I281" s="14">
        <f>SUM(I271:I280)</f>
        <v>152.49999999999997</v>
      </c>
      <c r="J281" s="14">
        <f>SUM(J271:J280)</f>
        <v>1151.24</v>
      </c>
    </row>
    <row r="282" spans="1:10" x14ac:dyDescent="0.25">
      <c r="A282" s="62" t="s">
        <v>19</v>
      </c>
      <c r="B282" s="62"/>
      <c r="C282" s="62"/>
      <c r="D282" s="63"/>
      <c r="E282" s="17"/>
      <c r="F282" s="15">
        <f>F281</f>
        <v>137</v>
      </c>
      <c r="G282" s="15">
        <f>G281</f>
        <v>39.6</v>
      </c>
      <c r="H282" s="15">
        <f>H281</f>
        <v>39.099999999999994</v>
      </c>
      <c r="I282" s="15">
        <f>I281</f>
        <v>152.49999999999997</v>
      </c>
      <c r="J282" s="15">
        <f>J281</f>
        <v>1151.24</v>
      </c>
    </row>
    <row r="283" spans="1:10" x14ac:dyDescent="0.25">
      <c r="A283" s="68" t="s">
        <v>48</v>
      </c>
      <c r="B283" s="69"/>
      <c r="C283" s="69"/>
      <c r="D283" s="69"/>
      <c r="E283" s="17"/>
      <c r="F283" s="53">
        <f>137-F282</f>
        <v>0</v>
      </c>
      <c r="G283" s="16">
        <v>1</v>
      </c>
      <c r="H283" s="16">
        <v>1</v>
      </c>
      <c r="I283" s="16">
        <v>4</v>
      </c>
      <c r="J283" s="15"/>
    </row>
    <row r="284" spans="1:10" x14ac:dyDescent="0.25">
      <c r="A284" s="37"/>
      <c r="B284" s="37"/>
      <c r="C284" s="37"/>
      <c r="D284" s="37"/>
      <c r="E284" s="17"/>
      <c r="F284" s="17"/>
      <c r="G284" s="38"/>
      <c r="H284" s="38"/>
      <c r="I284" s="38"/>
      <c r="J284" s="17"/>
    </row>
    <row r="285" spans="1:10" x14ac:dyDescent="0.25">
      <c r="A285" s="37"/>
      <c r="B285" s="37"/>
      <c r="C285" s="37"/>
      <c r="D285" s="37"/>
      <c r="E285" s="17"/>
      <c r="F285" s="17"/>
      <c r="G285" s="38"/>
      <c r="H285" s="38"/>
      <c r="I285" s="38"/>
      <c r="J285" s="17"/>
    </row>
    <row r="286" spans="1:10" x14ac:dyDescent="0.25">
      <c r="A286" s="37"/>
      <c r="B286" s="37"/>
      <c r="C286" s="37"/>
      <c r="D286" s="37"/>
      <c r="E286" s="17"/>
      <c r="F286" s="17"/>
      <c r="G286" s="38"/>
      <c r="H286" s="38"/>
      <c r="I286" s="38"/>
      <c r="J286" s="17"/>
    </row>
    <row r="287" spans="1:10" x14ac:dyDescent="0.25">
      <c r="A287" s="37"/>
      <c r="B287" s="37"/>
      <c r="C287" s="37"/>
      <c r="D287" s="37"/>
      <c r="E287" s="17"/>
      <c r="F287" s="17"/>
      <c r="G287" s="38"/>
      <c r="H287" s="38"/>
      <c r="I287" s="38"/>
      <c r="J287" s="17"/>
    </row>
    <row r="288" spans="1:10" x14ac:dyDescent="0.25">
      <c r="A288" s="37"/>
      <c r="B288" s="37"/>
      <c r="C288" s="37"/>
      <c r="D288" s="37"/>
      <c r="E288" s="17"/>
      <c r="F288" s="17"/>
      <c r="G288" s="38"/>
      <c r="H288" s="38"/>
      <c r="I288" s="38"/>
      <c r="J288" s="17"/>
    </row>
    <row r="289" spans="1:10" x14ac:dyDescent="0.25">
      <c r="A289" s="37"/>
      <c r="B289" s="37"/>
      <c r="C289" s="37"/>
      <c r="D289" s="37"/>
      <c r="E289" s="17"/>
      <c r="F289" s="17"/>
      <c r="G289" s="38"/>
      <c r="H289" s="38"/>
      <c r="I289" s="38"/>
      <c r="J289" s="17"/>
    </row>
    <row r="290" spans="1:10" x14ac:dyDescent="0.25">
      <c r="A290" s="37"/>
      <c r="B290" s="37"/>
      <c r="C290" s="37"/>
      <c r="D290" s="37"/>
      <c r="E290" s="17"/>
      <c r="F290" s="17"/>
      <c r="G290" s="38"/>
      <c r="H290" s="38"/>
      <c r="I290" s="38"/>
      <c r="J290" s="17"/>
    </row>
    <row r="291" spans="1:10" ht="14.45" customHeight="1" x14ac:dyDescent="0.25">
      <c r="A291" s="75" t="s">
        <v>87</v>
      </c>
      <c r="B291" s="75"/>
      <c r="C291" s="75"/>
      <c r="D291" s="51" t="s">
        <v>88</v>
      </c>
      <c r="E291" s="51"/>
      <c r="F291" s="51"/>
      <c r="G291" s="51"/>
      <c r="H291" s="51"/>
      <c r="I291" s="11"/>
    </row>
    <row r="292" spans="1:10" x14ac:dyDescent="0.25">
      <c r="A292" s="75" t="s">
        <v>89</v>
      </c>
      <c r="B292" s="75"/>
      <c r="C292" s="75"/>
      <c r="D292" s="51" t="s">
        <v>89</v>
      </c>
      <c r="E292" s="51"/>
      <c r="F292" s="51"/>
      <c r="G292" s="51"/>
      <c r="H292" s="51"/>
      <c r="I292" s="11"/>
    </row>
    <row r="293" spans="1:10" ht="14.45" customHeight="1" x14ac:dyDescent="0.25">
      <c r="A293" s="78" t="s">
        <v>98</v>
      </c>
      <c r="B293" s="78"/>
      <c r="C293" s="78"/>
      <c r="D293" s="51" t="s">
        <v>90</v>
      </c>
      <c r="E293" s="51"/>
      <c r="F293" s="51"/>
      <c r="G293" s="51"/>
      <c r="H293" s="51"/>
      <c r="I293" s="11"/>
    </row>
    <row r="294" spans="1:10" x14ac:dyDescent="0.25">
      <c r="A294" s="75" t="s">
        <v>99</v>
      </c>
      <c r="B294" s="75"/>
      <c r="C294" s="75"/>
      <c r="D294" s="51" t="s">
        <v>91</v>
      </c>
      <c r="E294" s="51"/>
      <c r="F294" s="51"/>
      <c r="G294" s="51"/>
      <c r="H294" s="51"/>
      <c r="I294" s="11"/>
    </row>
    <row r="295" spans="1:10" x14ac:dyDescent="0.25">
      <c r="A295" s="76" t="s">
        <v>92</v>
      </c>
      <c r="B295" s="76"/>
      <c r="D295" s="77" t="s">
        <v>92</v>
      </c>
      <c r="E295" s="77"/>
      <c r="F295" s="51"/>
      <c r="G295" s="51"/>
      <c r="H295" s="55"/>
      <c r="I295" s="11"/>
    </row>
    <row r="296" spans="1:10" ht="15.75" x14ac:dyDescent="0.25">
      <c r="A296" s="60" t="s">
        <v>94</v>
      </c>
      <c r="B296" s="60"/>
      <c r="C296" s="60"/>
      <c r="D296" s="60"/>
      <c r="E296" s="60"/>
      <c r="F296" s="60"/>
      <c r="G296" s="60"/>
      <c r="H296" s="60"/>
    </row>
    <row r="297" spans="1:10" ht="15.75" x14ac:dyDescent="0.25">
      <c r="A297" s="61" t="s">
        <v>93</v>
      </c>
      <c r="B297" s="61"/>
      <c r="C297" s="61"/>
      <c r="D297" s="61"/>
      <c r="E297" s="61"/>
      <c r="F297" s="61"/>
      <c r="G297" s="61"/>
      <c r="H297" s="61"/>
    </row>
    <row r="298" spans="1:10" x14ac:dyDescent="0.25">
      <c r="A298" s="59" t="s">
        <v>71</v>
      </c>
      <c r="B298" s="59"/>
      <c r="C298" s="59"/>
      <c r="D298" s="59" t="s">
        <v>50</v>
      </c>
      <c r="E298" s="59"/>
      <c r="F298" s="59"/>
      <c r="G298" s="59"/>
      <c r="H298" s="11"/>
      <c r="I298" s="11"/>
      <c r="J298" s="11"/>
    </row>
    <row r="299" spans="1:10" x14ac:dyDescent="0.25">
      <c r="A299" s="59" t="s">
        <v>0</v>
      </c>
      <c r="B299" s="59"/>
      <c r="C299" s="59"/>
      <c r="D299" s="59" t="s">
        <v>68</v>
      </c>
      <c r="E299" s="59"/>
      <c r="F299" s="59"/>
      <c r="G299" s="59"/>
      <c r="H299" s="11"/>
      <c r="I299" s="11"/>
      <c r="J299" s="11"/>
    </row>
    <row r="300" spans="1:10" x14ac:dyDescent="0.25">
      <c r="A300" s="56" t="s">
        <v>2</v>
      </c>
      <c r="B300" s="56"/>
      <c r="C300" s="56"/>
      <c r="D300" s="56" t="s">
        <v>46</v>
      </c>
      <c r="E300" s="56"/>
      <c r="F300" s="56"/>
      <c r="G300" s="56"/>
      <c r="H300" s="11"/>
      <c r="I300" s="11"/>
      <c r="J300" s="11"/>
    </row>
    <row r="301" spans="1:10" x14ac:dyDescent="0.25">
      <c r="A301" s="57" t="s">
        <v>3</v>
      </c>
      <c r="B301" s="58" t="s">
        <v>4</v>
      </c>
      <c r="C301" s="57" t="s">
        <v>5</v>
      </c>
      <c r="D301" s="57" t="s">
        <v>6</v>
      </c>
      <c r="E301" s="57" t="s">
        <v>56</v>
      </c>
      <c r="F301" s="57" t="s">
        <v>56</v>
      </c>
      <c r="G301" s="57" t="s">
        <v>7</v>
      </c>
      <c r="H301" s="57"/>
      <c r="I301" s="57"/>
      <c r="J301" s="58" t="s">
        <v>8</v>
      </c>
    </row>
    <row r="302" spans="1:10" ht="18" x14ac:dyDescent="0.25">
      <c r="A302" s="57"/>
      <c r="B302" s="58"/>
      <c r="C302" s="57"/>
      <c r="D302" s="57"/>
      <c r="E302" s="57"/>
      <c r="F302" s="57"/>
      <c r="G302" s="18" t="s">
        <v>9</v>
      </c>
      <c r="H302" s="18" t="s">
        <v>10</v>
      </c>
      <c r="I302" s="18" t="s">
        <v>11</v>
      </c>
      <c r="J302" s="58"/>
    </row>
    <row r="303" spans="1:10" x14ac:dyDescent="0.25">
      <c r="A303" s="72" t="s">
        <v>79</v>
      </c>
      <c r="B303" s="73"/>
      <c r="C303" s="27"/>
      <c r="D303" s="25"/>
      <c r="E303" s="28"/>
      <c r="F303" s="28"/>
      <c r="G303" s="28"/>
      <c r="H303" s="28"/>
      <c r="I303" s="28"/>
      <c r="J303" s="26"/>
    </row>
    <row r="304" spans="1:10" x14ac:dyDescent="0.25">
      <c r="A304" s="29"/>
      <c r="B304" s="29"/>
      <c r="C304" s="31" t="s">
        <v>80</v>
      </c>
      <c r="D304" s="35">
        <v>200</v>
      </c>
      <c r="E304" s="5">
        <v>200</v>
      </c>
      <c r="F304" s="43">
        <v>14.8</v>
      </c>
      <c r="G304" s="13">
        <v>3</v>
      </c>
      <c r="H304" s="13">
        <v>3.2</v>
      </c>
      <c r="I304" s="13">
        <v>5.9</v>
      </c>
      <c r="J304" s="13">
        <f>G304*4.1+H304*9.3+I304*4.1</f>
        <v>66.25</v>
      </c>
    </row>
    <row r="305" spans="1:10" x14ac:dyDescent="0.25">
      <c r="A305" s="5"/>
      <c r="B305" s="5"/>
      <c r="C305" s="23" t="s">
        <v>83</v>
      </c>
      <c r="D305" s="29">
        <v>20</v>
      </c>
      <c r="E305" s="40">
        <v>25</v>
      </c>
      <c r="F305" s="48">
        <v>6.8</v>
      </c>
      <c r="G305" s="13">
        <v>0.7</v>
      </c>
      <c r="H305" s="13">
        <v>1.2</v>
      </c>
      <c r="I305" s="13">
        <v>9.3000000000000007</v>
      </c>
      <c r="J305" s="13">
        <f>G305*4.1+H305*9.3+I305*4.1</f>
        <v>52.160000000000004</v>
      </c>
    </row>
    <row r="306" spans="1:10" x14ac:dyDescent="0.25">
      <c r="A306" s="70" t="s">
        <v>18</v>
      </c>
      <c r="B306" s="71"/>
      <c r="C306" s="67"/>
      <c r="D306" s="71"/>
      <c r="E306" s="10">
        <f t="shared" ref="E306:J306" si="31">SUM(E304:E305)</f>
        <v>225</v>
      </c>
      <c r="F306" s="49">
        <f t="shared" si="31"/>
        <v>21.6</v>
      </c>
      <c r="G306" s="44">
        <f t="shared" si="31"/>
        <v>3.7</v>
      </c>
      <c r="H306" s="30">
        <f t="shared" si="31"/>
        <v>4.4000000000000004</v>
      </c>
      <c r="I306" s="30">
        <f t="shared" si="31"/>
        <v>15.200000000000001</v>
      </c>
      <c r="J306" s="30">
        <f t="shared" si="31"/>
        <v>118.41</v>
      </c>
    </row>
    <row r="307" spans="1:10" ht="11.25" customHeight="1" x14ac:dyDescent="0.25">
      <c r="A307" s="81" t="s">
        <v>57</v>
      </c>
      <c r="B307" s="82"/>
      <c r="C307" s="82"/>
      <c r="D307" s="82"/>
      <c r="E307" s="82"/>
      <c r="F307" s="83"/>
      <c r="G307" s="82"/>
      <c r="H307" s="82"/>
      <c r="I307" s="82"/>
      <c r="J307" s="82"/>
    </row>
    <row r="308" spans="1:10" x14ac:dyDescent="0.25">
      <c r="A308" s="1">
        <v>2008</v>
      </c>
      <c r="B308" s="1">
        <v>1</v>
      </c>
      <c r="C308" s="4" t="s">
        <v>42</v>
      </c>
      <c r="D308" s="1">
        <v>60</v>
      </c>
      <c r="E308" s="19">
        <v>14.15</v>
      </c>
      <c r="F308" s="19">
        <v>18</v>
      </c>
      <c r="G308" s="2">
        <v>0.5</v>
      </c>
      <c r="H308" s="2">
        <v>0.1</v>
      </c>
      <c r="I308" s="2">
        <v>1.5</v>
      </c>
      <c r="J308" s="3">
        <f t="shared" ref="J308:J314" si="32">G308*4.1+H308*9.3+I308*4.1</f>
        <v>9.129999999999999</v>
      </c>
    </row>
    <row r="309" spans="1:10" ht="22.5" x14ac:dyDescent="0.25">
      <c r="A309" s="5">
        <v>2011</v>
      </c>
      <c r="B309" s="5">
        <v>82</v>
      </c>
      <c r="C309" s="6" t="s">
        <v>27</v>
      </c>
      <c r="D309" s="5">
        <v>250</v>
      </c>
      <c r="E309" s="12">
        <v>24.11</v>
      </c>
      <c r="F309" s="12">
        <v>24.91</v>
      </c>
      <c r="G309" s="13">
        <v>5</v>
      </c>
      <c r="H309" s="13">
        <v>9</v>
      </c>
      <c r="I309" s="13">
        <v>12.8</v>
      </c>
      <c r="J309" s="13">
        <f t="shared" si="32"/>
        <v>156.68</v>
      </c>
    </row>
    <row r="310" spans="1:10" x14ac:dyDescent="0.25">
      <c r="A310" s="5">
        <v>2008</v>
      </c>
      <c r="B310" s="5">
        <v>323</v>
      </c>
      <c r="C310" s="6" t="s">
        <v>64</v>
      </c>
      <c r="D310" s="8">
        <v>150</v>
      </c>
      <c r="E310" s="12">
        <v>10.57</v>
      </c>
      <c r="F310" s="12">
        <v>10.57</v>
      </c>
      <c r="G310" s="13">
        <v>8.4</v>
      </c>
      <c r="H310" s="13">
        <v>4.2</v>
      </c>
      <c r="I310" s="13">
        <v>38.200000000000003</v>
      </c>
      <c r="J310" s="13">
        <f t="shared" si="32"/>
        <v>230.12</v>
      </c>
    </row>
    <row r="311" spans="1:10" x14ac:dyDescent="0.25">
      <c r="A311" s="5">
        <v>2011</v>
      </c>
      <c r="B311" s="5">
        <v>255</v>
      </c>
      <c r="C311" s="6" t="s">
        <v>28</v>
      </c>
      <c r="D311" s="5">
        <v>100</v>
      </c>
      <c r="E311" s="12">
        <v>35.97</v>
      </c>
      <c r="F311" s="12">
        <v>36.08</v>
      </c>
      <c r="G311" s="13">
        <v>8.6999999999999993</v>
      </c>
      <c r="H311" s="13">
        <v>11</v>
      </c>
      <c r="I311" s="13">
        <v>8.6999999999999993</v>
      </c>
      <c r="J311" s="13">
        <f t="shared" si="32"/>
        <v>173.64</v>
      </c>
    </row>
    <row r="312" spans="1:10" x14ac:dyDescent="0.25">
      <c r="A312" s="5">
        <v>2011</v>
      </c>
      <c r="B312" s="5"/>
      <c r="C312" s="6" t="s">
        <v>53</v>
      </c>
      <c r="D312" s="5">
        <v>200</v>
      </c>
      <c r="E312" s="12">
        <v>25</v>
      </c>
      <c r="F312" s="12">
        <v>20.84</v>
      </c>
      <c r="G312" s="13">
        <v>0</v>
      </c>
      <c r="H312" s="13">
        <v>0</v>
      </c>
      <c r="I312" s="13">
        <v>9.6999999999999993</v>
      </c>
      <c r="J312" s="13">
        <f t="shared" si="32"/>
        <v>39.769999999999996</v>
      </c>
    </row>
    <row r="313" spans="1:10" x14ac:dyDescent="0.25">
      <c r="A313" s="5">
        <v>2008</v>
      </c>
      <c r="B313" s="8"/>
      <c r="C313" s="6" t="s">
        <v>16</v>
      </c>
      <c r="D313" s="9">
        <v>40</v>
      </c>
      <c r="E313" s="12">
        <v>3</v>
      </c>
      <c r="F313" s="12">
        <v>3</v>
      </c>
      <c r="G313" s="13">
        <v>2.7</v>
      </c>
      <c r="H313" s="13">
        <v>0.4</v>
      </c>
      <c r="I313" s="13">
        <v>17</v>
      </c>
      <c r="J313" s="13">
        <f t="shared" si="32"/>
        <v>84.49</v>
      </c>
    </row>
    <row r="314" spans="1:10" x14ac:dyDescent="0.25">
      <c r="A314" s="5">
        <v>2008</v>
      </c>
      <c r="B314" s="8"/>
      <c r="C314" s="6" t="s">
        <v>29</v>
      </c>
      <c r="D314" s="9">
        <v>120</v>
      </c>
      <c r="E314" s="12">
        <v>12.2</v>
      </c>
      <c r="F314" s="12">
        <v>16.8</v>
      </c>
      <c r="G314" s="13">
        <v>0.8</v>
      </c>
      <c r="H314" s="13">
        <v>0.8</v>
      </c>
      <c r="I314" s="13">
        <v>19.600000000000001</v>
      </c>
      <c r="J314" s="13">
        <f t="shared" si="32"/>
        <v>91.08</v>
      </c>
    </row>
    <row r="315" spans="1:10" ht="12" customHeight="1" x14ac:dyDescent="0.25">
      <c r="A315" s="66" t="s">
        <v>18</v>
      </c>
      <c r="B315" s="67"/>
      <c r="C315" s="67"/>
      <c r="D315" s="10">
        <f>SUM(D308:D314)</f>
        <v>920</v>
      </c>
      <c r="E315" s="14">
        <f t="shared" ref="E315:J315" si="33">SUM(E307:E314)</f>
        <v>125</v>
      </c>
      <c r="F315" s="14">
        <f t="shared" si="33"/>
        <v>130.20000000000002</v>
      </c>
      <c r="G315" s="14">
        <f t="shared" si="33"/>
        <v>26.1</v>
      </c>
      <c r="H315" s="14">
        <f t="shared" si="33"/>
        <v>25.5</v>
      </c>
      <c r="I315" s="14">
        <f t="shared" si="33"/>
        <v>107.5</v>
      </c>
      <c r="J315" s="14">
        <f t="shared" si="33"/>
        <v>784.91</v>
      </c>
    </row>
    <row r="316" spans="1:10" ht="10.5" customHeight="1" x14ac:dyDescent="0.25">
      <c r="A316" s="62" t="s">
        <v>19</v>
      </c>
      <c r="B316" s="62"/>
      <c r="C316" s="62"/>
      <c r="D316" s="63"/>
      <c r="E316" s="15">
        <f>E315</f>
        <v>125</v>
      </c>
      <c r="F316" s="15">
        <f>F315+F306</f>
        <v>151.80000000000001</v>
      </c>
      <c r="G316" s="15">
        <f>G315+G306</f>
        <v>29.8</v>
      </c>
      <c r="H316" s="15">
        <f>H315+H306</f>
        <v>29.9</v>
      </c>
      <c r="I316" s="15">
        <f>I315+I306</f>
        <v>122.7</v>
      </c>
      <c r="J316" s="15">
        <f>J315+J306</f>
        <v>903.31999999999994</v>
      </c>
    </row>
    <row r="317" spans="1:10" x14ac:dyDescent="0.25">
      <c r="A317" s="68" t="s">
        <v>48</v>
      </c>
      <c r="B317" s="69"/>
      <c r="C317" s="69"/>
      <c r="D317" s="69"/>
      <c r="E317" s="15">
        <f>125-E315</f>
        <v>0</v>
      </c>
      <c r="F317" s="15">
        <f>151.8-F316</f>
        <v>0</v>
      </c>
      <c r="G317" s="16">
        <v>1</v>
      </c>
      <c r="H317" s="16">
        <v>1</v>
      </c>
      <c r="I317" s="16">
        <v>4</v>
      </c>
      <c r="J317" s="15"/>
    </row>
    <row r="318" spans="1:10" ht="15.75" x14ac:dyDescent="0.25">
      <c r="A318" s="60" t="s">
        <v>95</v>
      </c>
      <c r="B318" s="60"/>
      <c r="C318" s="60"/>
      <c r="D318" s="60"/>
      <c r="E318" s="60"/>
      <c r="F318" s="60"/>
      <c r="G318" s="60"/>
      <c r="H318" s="60"/>
    </row>
    <row r="319" spans="1:10" x14ac:dyDescent="0.25">
      <c r="A319" s="56" t="s">
        <v>2</v>
      </c>
      <c r="B319" s="56"/>
      <c r="C319" s="56"/>
      <c r="D319" s="74" t="s">
        <v>49</v>
      </c>
      <c r="E319" s="74"/>
      <c r="F319" s="74"/>
      <c r="G319" s="74"/>
      <c r="H319" s="38"/>
      <c r="I319" s="38"/>
      <c r="J319" s="17"/>
    </row>
    <row r="320" spans="1:10" x14ac:dyDescent="0.25">
      <c r="A320" s="57" t="s">
        <v>3</v>
      </c>
      <c r="B320" s="58" t="s">
        <v>4</v>
      </c>
      <c r="C320" s="57" t="s">
        <v>5</v>
      </c>
      <c r="D320" s="57" t="s">
        <v>6</v>
      </c>
      <c r="E320" s="57" t="s">
        <v>56</v>
      </c>
      <c r="F320" s="57" t="s">
        <v>56</v>
      </c>
      <c r="G320" s="57" t="s">
        <v>7</v>
      </c>
      <c r="H320" s="57"/>
      <c r="I320" s="57"/>
      <c r="J320" s="58" t="s">
        <v>8</v>
      </c>
    </row>
    <row r="321" spans="1:10" ht="18" x14ac:dyDescent="0.25">
      <c r="A321" s="57"/>
      <c r="B321" s="58"/>
      <c r="C321" s="57"/>
      <c r="D321" s="57"/>
      <c r="E321" s="57"/>
      <c r="F321" s="57"/>
      <c r="G321" s="41" t="s">
        <v>9</v>
      </c>
      <c r="H321" s="41" t="s">
        <v>10</v>
      </c>
      <c r="I321" s="41" t="s">
        <v>11</v>
      </c>
      <c r="J321" s="58"/>
    </row>
    <row r="322" spans="1:10" x14ac:dyDescent="0.25">
      <c r="A322" s="64" t="s">
        <v>57</v>
      </c>
      <c r="B322" s="65"/>
      <c r="C322" s="65"/>
      <c r="D322" s="65"/>
      <c r="E322" s="65"/>
      <c r="F322" s="65"/>
      <c r="G322" s="65"/>
      <c r="H322" s="65"/>
      <c r="I322" s="65"/>
      <c r="J322" s="65"/>
    </row>
    <row r="323" spans="1:10" x14ac:dyDescent="0.25">
      <c r="A323" s="1">
        <v>2008</v>
      </c>
      <c r="B323" s="1">
        <v>1</v>
      </c>
      <c r="C323" s="4" t="s">
        <v>42</v>
      </c>
      <c r="D323" s="1">
        <v>100</v>
      </c>
      <c r="E323" s="17"/>
      <c r="F323" s="19">
        <v>29.99</v>
      </c>
      <c r="G323" s="2">
        <v>0.5</v>
      </c>
      <c r="H323" s="2">
        <v>0.1</v>
      </c>
      <c r="I323" s="2">
        <v>1.5</v>
      </c>
      <c r="J323" s="3">
        <f t="shared" ref="J323:J328" si="34">G323*4.1+H323*9.3+I323*4.1</f>
        <v>9.129999999999999</v>
      </c>
    </row>
    <row r="324" spans="1:10" ht="22.5" x14ac:dyDescent="0.25">
      <c r="A324" s="5">
        <v>2011</v>
      </c>
      <c r="B324" s="5">
        <v>82</v>
      </c>
      <c r="C324" s="6" t="s">
        <v>27</v>
      </c>
      <c r="D324" s="5">
        <v>250</v>
      </c>
      <c r="E324" s="17"/>
      <c r="F324" s="12">
        <v>26.73</v>
      </c>
      <c r="G324" s="13">
        <v>5</v>
      </c>
      <c r="H324" s="13">
        <v>9</v>
      </c>
      <c r="I324" s="13">
        <v>12.8</v>
      </c>
      <c r="J324" s="13">
        <f t="shared" si="34"/>
        <v>156.68</v>
      </c>
    </row>
    <row r="325" spans="1:10" x14ac:dyDescent="0.25">
      <c r="A325" s="5">
        <v>2008</v>
      </c>
      <c r="B325" s="5">
        <v>323</v>
      </c>
      <c r="C325" s="6" t="s">
        <v>64</v>
      </c>
      <c r="D325" s="5">
        <v>180</v>
      </c>
      <c r="E325" s="17"/>
      <c r="F325" s="12">
        <v>11.33</v>
      </c>
      <c r="G325" s="13">
        <v>10.1</v>
      </c>
      <c r="H325" s="13">
        <v>5.0999999999999996</v>
      </c>
      <c r="I325" s="13">
        <v>51.9</v>
      </c>
      <c r="J325" s="13">
        <f t="shared" si="34"/>
        <v>301.63</v>
      </c>
    </row>
    <row r="326" spans="1:10" x14ac:dyDescent="0.25">
      <c r="A326" s="5">
        <v>2011</v>
      </c>
      <c r="B326" s="5">
        <v>255</v>
      </c>
      <c r="C326" s="6" t="s">
        <v>28</v>
      </c>
      <c r="D326" s="5">
        <v>120</v>
      </c>
      <c r="E326" s="17"/>
      <c r="F326" s="12">
        <v>45.11</v>
      </c>
      <c r="G326" s="13">
        <v>8.6999999999999993</v>
      </c>
      <c r="H326" s="13">
        <v>11</v>
      </c>
      <c r="I326" s="13">
        <v>8.6999999999999993</v>
      </c>
      <c r="J326" s="13">
        <f t="shared" si="34"/>
        <v>173.64</v>
      </c>
    </row>
    <row r="327" spans="1:10" x14ac:dyDescent="0.25">
      <c r="A327" s="5">
        <v>2011</v>
      </c>
      <c r="B327" s="5"/>
      <c r="C327" s="6" t="s">
        <v>53</v>
      </c>
      <c r="D327" s="5">
        <v>200</v>
      </c>
      <c r="E327" s="17"/>
      <c r="F327" s="12">
        <v>20.84</v>
      </c>
      <c r="G327" s="13">
        <v>0</v>
      </c>
      <c r="H327" s="13">
        <v>0</v>
      </c>
      <c r="I327" s="13">
        <v>9.6999999999999993</v>
      </c>
      <c r="J327" s="13">
        <f t="shared" si="34"/>
        <v>39.769999999999996</v>
      </c>
    </row>
    <row r="328" spans="1:10" x14ac:dyDescent="0.25">
      <c r="A328" s="5">
        <v>2008</v>
      </c>
      <c r="B328" s="8"/>
      <c r="C328" s="6" t="s">
        <v>16</v>
      </c>
      <c r="D328" s="9">
        <v>40</v>
      </c>
      <c r="E328" s="17"/>
      <c r="F328" s="12">
        <v>3</v>
      </c>
      <c r="G328" s="13">
        <v>2.7</v>
      </c>
      <c r="H328" s="13">
        <v>0.4</v>
      </c>
      <c r="I328" s="13">
        <v>17</v>
      </c>
      <c r="J328" s="13">
        <f t="shared" si="34"/>
        <v>84.49</v>
      </c>
    </row>
    <row r="329" spans="1:10" x14ac:dyDescent="0.25">
      <c r="A329" s="66" t="s">
        <v>18</v>
      </c>
      <c r="B329" s="67"/>
      <c r="C329" s="67"/>
      <c r="D329" s="10">
        <f>SUM(D323:D328)</f>
        <v>890</v>
      </c>
      <c r="E329" s="17"/>
      <c r="F329" s="14">
        <f>SUM(F322:F328)</f>
        <v>137</v>
      </c>
      <c r="G329" s="14">
        <f>SUM(G322:G328)</f>
        <v>26.999999999999996</v>
      </c>
      <c r="H329" s="14">
        <f>SUM(H322:H328)</f>
        <v>25.599999999999998</v>
      </c>
      <c r="I329" s="14">
        <f>SUM(I322:I328)</f>
        <v>101.60000000000001</v>
      </c>
      <c r="J329" s="14">
        <f>SUM(J322:J328)</f>
        <v>765.33999999999992</v>
      </c>
    </row>
    <row r="330" spans="1:10" x14ac:dyDescent="0.25">
      <c r="A330" s="62" t="s">
        <v>19</v>
      </c>
      <c r="B330" s="62"/>
      <c r="C330" s="62"/>
      <c r="D330" s="63"/>
      <c r="E330" s="17"/>
      <c r="F330" s="15">
        <f>F329</f>
        <v>137</v>
      </c>
      <c r="G330" s="15">
        <f>G329</f>
        <v>26.999999999999996</v>
      </c>
      <c r="H330" s="15">
        <f>H329</f>
        <v>25.599999999999998</v>
      </c>
      <c r="I330" s="15">
        <f>I329</f>
        <v>101.60000000000001</v>
      </c>
      <c r="J330" s="15">
        <f>J329</f>
        <v>765.33999999999992</v>
      </c>
    </row>
    <row r="331" spans="1:10" x14ac:dyDescent="0.25">
      <c r="A331" s="68" t="s">
        <v>48</v>
      </c>
      <c r="B331" s="69"/>
      <c r="C331" s="69"/>
      <c r="D331" s="69"/>
      <c r="E331" s="17"/>
      <c r="F331" s="53">
        <f>137-F330</f>
        <v>0</v>
      </c>
      <c r="G331" s="16">
        <v>1</v>
      </c>
      <c r="H331" s="16">
        <v>1</v>
      </c>
      <c r="I331" s="16">
        <v>4</v>
      </c>
      <c r="J331" s="15"/>
    </row>
    <row r="332" spans="1:10" x14ac:dyDescent="0.25">
      <c r="A332" s="37"/>
      <c r="B332" s="37"/>
      <c r="C332" s="37"/>
      <c r="D332" s="37"/>
      <c r="E332" s="17"/>
      <c r="F332" s="17"/>
      <c r="G332" s="38"/>
      <c r="H332" s="38"/>
      <c r="I332" s="38"/>
      <c r="J332" s="17"/>
    </row>
    <row r="333" spans="1:10" x14ac:dyDescent="0.25">
      <c r="A333" s="37"/>
      <c r="B333" s="37"/>
      <c r="C333" s="37"/>
      <c r="D333" s="37"/>
      <c r="E333" s="17"/>
      <c r="F333" s="17"/>
      <c r="G333" s="38"/>
      <c r="H333" s="38"/>
      <c r="I333" s="38"/>
      <c r="J333" s="17"/>
    </row>
    <row r="334" spans="1:10" x14ac:dyDescent="0.25">
      <c r="A334" s="37"/>
      <c r="B334" s="37"/>
      <c r="C334" s="37"/>
      <c r="D334" s="37"/>
      <c r="E334" s="17"/>
      <c r="F334" s="17"/>
      <c r="G334" s="38"/>
      <c r="H334" s="38"/>
      <c r="I334" s="38"/>
      <c r="J334" s="17"/>
    </row>
    <row r="335" spans="1:10" x14ac:dyDescent="0.25">
      <c r="A335" s="37"/>
      <c r="B335" s="37"/>
      <c r="C335" s="37"/>
      <c r="D335" s="37"/>
      <c r="E335" s="17"/>
      <c r="F335" s="17"/>
      <c r="G335" s="38"/>
      <c r="H335" s="38"/>
      <c r="I335" s="38"/>
      <c r="J335" s="17"/>
    </row>
    <row r="336" spans="1:10" x14ac:dyDescent="0.25">
      <c r="A336" s="37"/>
      <c r="B336" s="37"/>
      <c r="C336" s="37"/>
      <c r="D336" s="37"/>
      <c r="E336" s="17"/>
      <c r="F336" s="17"/>
      <c r="G336" s="38"/>
      <c r="H336" s="38"/>
      <c r="I336" s="38"/>
      <c r="J336" s="17"/>
    </row>
    <row r="337" spans="1:10" x14ac:dyDescent="0.25">
      <c r="A337" s="37"/>
      <c r="B337" s="37"/>
      <c r="C337" s="37"/>
      <c r="D337" s="37"/>
      <c r="E337" s="17"/>
      <c r="F337" s="17"/>
      <c r="G337" s="38"/>
      <c r="H337" s="38"/>
      <c r="I337" s="38"/>
      <c r="J337" s="17"/>
    </row>
    <row r="338" spans="1:10" x14ac:dyDescent="0.25">
      <c r="A338" s="37"/>
      <c r="B338" s="37"/>
      <c r="C338" s="37"/>
      <c r="D338" s="37"/>
      <c r="E338" s="17"/>
      <c r="F338" s="17"/>
      <c r="G338" s="38"/>
      <c r="H338" s="38"/>
      <c r="I338" s="38"/>
      <c r="J338" s="17"/>
    </row>
    <row r="339" spans="1:10" ht="14.45" customHeight="1" x14ac:dyDescent="0.25">
      <c r="A339" s="75" t="s">
        <v>87</v>
      </c>
      <c r="B339" s="75"/>
      <c r="C339" s="75"/>
      <c r="D339" s="51" t="s">
        <v>88</v>
      </c>
      <c r="E339" s="51"/>
      <c r="F339" s="51"/>
      <c r="G339" s="51"/>
      <c r="H339" s="51"/>
      <c r="I339" s="11"/>
    </row>
    <row r="340" spans="1:10" x14ac:dyDescent="0.25">
      <c r="A340" s="75" t="s">
        <v>89</v>
      </c>
      <c r="B340" s="75"/>
      <c r="C340" s="75"/>
      <c r="D340" s="51" t="s">
        <v>89</v>
      </c>
      <c r="E340" s="51"/>
      <c r="F340" s="51"/>
      <c r="G340" s="51"/>
      <c r="H340" s="51"/>
      <c r="I340" s="11"/>
    </row>
    <row r="341" spans="1:10" ht="14.45" customHeight="1" x14ac:dyDescent="0.25">
      <c r="A341" s="78" t="s">
        <v>98</v>
      </c>
      <c r="B341" s="78"/>
      <c r="C341" s="78"/>
      <c r="D341" s="51" t="s">
        <v>90</v>
      </c>
      <c r="E341" s="51"/>
      <c r="F341" s="51"/>
      <c r="G341" s="51"/>
      <c r="H341" s="51"/>
      <c r="I341" s="11"/>
    </row>
    <row r="342" spans="1:10" x14ac:dyDescent="0.25">
      <c r="A342" s="75" t="s">
        <v>99</v>
      </c>
      <c r="B342" s="75"/>
      <c r="C342" s="75"/>
      <c r="D342" s="51" t="s">
        <v>91</v>
      </c>
      <c r="E342" s="51"/>
      <c r="F342" s="51"/>
      <c r="G342" s="51"/>
      <c r="H342" s="51"/>
      <c r="I342" s="11"/>
    </row>
    <row r="343" spans="1:10" x14ac:dyDescent="0.25">
      <c r="A343" s="76" t="s">
        <v>92</v>
      </c>
      <c r="B343" s="76"/>
      <c r="D343" s="77" t="s">
        <v>92</v>
      </c>
      <c r="E343" s="77"/>
      <c r="F343" s="51"/>
      <c r="G343" s="51"/>
      <c r="H343" s="55"/>
      <c r="I343" s="11"/>
    </row>
    <row r="344" spans="1:10" ht="15.75" x14ac:dyDescent="0.25">
      <c r="A344" s="60" t="s">
        <v>94</v>
      </c>
      <c r="B344" s="60"/>
      <c r="C344" s="60"/>
      <c r="D344" s="60"/>
      <c r="E344" s="60"/>
      <c r="F344" s="60"/>
      <c r="G344" s="60"/>
      <c r="H344" s="60"/>
    </row>
    <row r="345" spans="1:10" ht="15.75" x14ac:dyDescent="0.25">
      <c r="A345" s="61" t="s">
        <v>93</v>
      </c>
      <c r="B345" s="61"/>
      <c r="C345" s="61"/>
      <c r="D345" s="61"/>
      <c r="E345" s="61"/>
      <c r="F345" s="61"/>
      <c r="G345" s="61"/>
      <c r="H345" s="61"/>
    </row>
    <row r="346" spans="1:10" ht="14.45" customHeight="1" x14ac:dyDescent="0.25">
      <c r="A346" s="59" t="s">
        <v>72</v>
      </c>
      <c r="B346" s="59"/>
      <c r="C346" s="59"/>
      <c r="D346" s="59" t="s">
        <v>22</v>
      </c>
      <c r="E346" s="59"/>
      <c r="F346" s="59"/>
      <c r="G346" s="59"/>
      <c r="H346" s="11"/>
      <c r="I346" s="11"/>
      <c r="J346" s="11"/>
    </row>
    <row r="347" spans="1:10" x14ac:dyDescent="0.25">
      <c r="A347" s="59" t="s">
        <v>0</v>
      </c>
      <c r="B347" s="59"/>
      <c r="C347" s="59"/>
      <c r="D347" s="59" t="s">
        <v>68</v>
      </c>
      <c r="E347" s="59"/>
      <c r="F347" s="59"/>
      <c r="G347" s="59"/>
      <c r="H347" s="11"/>
      <c r="I347" s="11"/>
      <c r="J347" s="11"/>
    </row>
    <row r="348" spans="1:10" ht="14.45" customHeight="1" x14ac:dyDescent="0.25">
      <c r="A348" s="56" t="s">
        <v>2</v>
      </c>
      <c r="B348" s="56"/>
      <c r="C348" s="56"/>
      <c r="D348" s="56" t="s">
        <v>46</v>
      </c>
      <c r="E348" s="56"/>
      <c r="F348" s="56"/>
      <c r="G348" s="56"/>
      <c r="H348" s="11"/>
      <c r="I348" s="11"/>
      <c r="J348" s="11"/>
    </row>
    <row r="349" spans="1:10" ht="14.45" customHeight="1" x14ac:dyDescent="0.25">
      <c r="A349" s="79" t="s">
        <v>3</v>
      </c>
      <c r="B349" s="87" t="s">
        <v>4</v>
      </c>
      <c r="C349" s="79" t="s">
        <v>5</v>
      </c>
      <c r="D349" s="79" t="s">
        <v>6</v>
      </c>
      <c r="E349" s="79" t="s">
        <v>56</v>
      </c>
      <c r="F349" s="79" t="s">
        <v>56</v>
      </c>
      <c r="G349" s="84" t="s">
        <v>7</v>
      </c>
      <c r="H349" s="85"/>
      <c r="I349" s="86"/>
      <c r="J349" s="87" t="s">
        <v>8</v>
      </c>
    </row>
    <row r="350" spans="1:10" ht="18" x14ac:dyDescent="0.25">
      <c r="A350" s="80"/>
      <c r="B350" s="88"/>
      <c r="C350" s="80"/>
      <c r="D350" s="80"/>
      <c r="E350" s="80"/>
      <c r="F350" s="80"/>
      <c r="G350" s="41" t="s">
        <v>9</v>
      </c>
      <c r="H350" s="41" t="s">
        <v>10</v>
      </c>
      <c r="I350" s="41" t="s">
        <v>11</v>
      </c>
      <c r="J350" s="88"/>
    </row>
    <row r="351" spans="1:10" ht="14.45" customHeight="1" x14ac:dyDescent="0.25">
      <c r="A351" s="72" t="s">
        <v>79</v>
      </c>
      <c r="B351" s="73"/>
      <c r="C351" s="42"/>
      <c r="D351" s="25"/>
      <c r="E351" s="28"/>
      <c r="F351" s="28"/>
      <c r="G351" s="28"/>
      <c r="H351" s="28"/>
      <c r="I351" s="28"/>
      <c r="J351" s="26"/>
    </row>
    <row r="352" spans="1:10" x14ac:dyDescent="0.25">
      <c r="A352" s="29"/>
      <c r="B352" s="29"/>
      <c r="C352" s="31" t="s">
        <v>80</v>
      </c>
      <c r="D352" s="35">
        <v>200</v>
      </c>
      <c r="E352" s="5">
        <v>200</v>
      </c>
      <c r="F352" s="43">
        <v>14.8</v>
      </c>
      <c r="G352" s="13">
        <v>3</v>
      </c>
      <c r="H352" s="13">
        <v>3.2</v>
      </c>
      <c r="I352" s="13">
        <v>5.9</v>
      </c>
      <c r="J352" s="13">
        <f>G352*4.1+H352*9.3+I352*4.1</f>
        <v>66.25</v>
      </c>
    </row>
    <row r="353" spans="1:10" x14ac:dyDescent="0.25">
      <c r="A353" s="5"/>
      <c r="B353" s="5"/>
      <c r="C353" s="23" t="s">
        <v>30</v>
      </c>
      <c r="D353" s="29">
        <v>20</v>
      </c>
      <c r="E353" s="40">
        <v>13.67</v>
      </c>
      <c r="F353" s="47">
        <v>5.4</v>
      </c>
      <c r="G353" s="13">
        <v>3</v>
      </c>
      <c r="H353" s="13">
        <v>3.4</v>
      </c>
      <c r="I353" s="13">
        <v>17.2</v>
      </c>
      <c r="J353" s="13">
        <f>G353*4.1+H353*9.3+I353*4.1</f>
        <v>114.44</v>
      </c>
    </row>
    <row r="354" spans="1:10" x14ac:dyDescent="0.25">
      <c r="A354" s="70" t="s">
        <v>18</v>
      </c>
      <c r="B354" s="71"/>
      <c r="C354" s="67"/>
      <c r="D354" s="71"/>
      <c r="E354" s="10">
        <f t="shared" ref="E354:J354" si="35">SUM(E352:E353)</f>
        <v>213.67</v>
      </c>
      <c r="F354" s="49">
        <f t="shared" si="35"/>
        <v>20.200000000000003</v>
      </c>
      <c r="G354" s="44">
        <f t="shared" si="35"/>
        <v>6</v>
      </c>
      <c r="H354" s="30">
        <f t="shared" si="35"/>
        <v>6.6</v>
      </c>
      <c r="I354" s="30">
        <f t="shared" si="35"/>
        <v>23.1</v>
      </c>
      <c r="J354" s="30">
        <f t="shared" si="35"/>
        <v>180.69</v>
      </c>
    </row>
    <row r="355" spans="1:10" ht="11.25" customHeight="1" x14ac:dyDescent="0.25">
      <c r="A355" s="64" t="s">
        <v>57</v>
      </c>
      <c r="B355" s="65"/>
      <c r="C355" s="65"/>
      <c r="D355" s="65"/>
      <c r="E355" s="65"/>
      <c r="F355" s="65"/>
      <c r="G355" s="65"/>
      <c r="H355" s="65"/>
      <c r="I355" s="65"/>
      <c r="J355" s="65"/>
    </row>
    <row r="356" spans="1:10" x14ac:dyDescent="0.25">
      <c r="A356" s="1">
        <v>2008</v>
      </c>
      <c r="B356" s="1">
        <v>3</v>
      </c>
      <c r="C356" s="4" t="s">
        <v>52</v>
      </c>
      <c r="D356" s="1">
        <v>60</v>
      </c>
      <c r="E356" s="19">
        <v>13.95</v>
      </c>
      <c r="F356" s="19">
        <v>13.95</v>
      </c>
      <c r="G356" s="2">
        <v>0.7</v>
      </c>
      <c r="H356" s="2">
        <v>0.1</v>
      </c>
      <c r="I356" s="2">
        <v>2.2999999999999998</v>
      </c>
      <c r="J356" s="3">
        <f t="shared" ref="J356:J361" si="36">G356*4.1+H356*9.3+I356*4.1</f>
        <v>13.229999999999997</v>
      </c>
    </row>
    <row r="357" spans="1:10" ht="22.5" x14ac:dyDescent="0.25">
      <c r="A357" s="5">
        <v>2011</v>
      </c>
      <c r="B357" s="5">
        <v>101</v>
      </c>
      <c r="C357" s="6" t="s">
        <v>73</v>
      </c>
      <c r="D357" s="5">
        <v>250</v>
      </c>
      <c r="E357" s="12">
        <v>10.9</v>
      </c>
      <c r="F357" s="12">
        <v>25.17</v>
      </c>
      <c r="G357" s="13">
        <v>5.5</v>
      </c>
      <c r="H357" s="13">
        <v>5.3</v>
      </c>
      <c r="I357" s="13">
        <v>29.8</v>
      </c>
      <c r="J357" s="13">
        <f t="shared" si="36"/>
        <v>194.01999999999998</v>
      </c>
    </row>
    <row r="358" spans="1:10" ht="22.5" x14ac:dyDescent="0.25">
      <c r="A358" s="5">
        <v>2008</v>
      </c>
      <c r="B358" s="5">
        <v>346</v>
      </c>
      <c r="C358" s="6" t="s">
        <v>37</v>
      </c>
      <c r="D358" s="5">
        <v>150</v>
      </c>
      <c r="E358" s="12">
        <v>29.49</v>
      </c>
      <c r="F358" s="12">
        <v>29.82</v>
      </c>
      <c r="G358" s="13">
        <v>3.5</v>
      </c>
      <c r="H358" s="13">
        <v>3.1</v>
      </c>
      <c r="I358" s="13">
        <v>34.5</v>
      </c>
      <c r="J358" s="13">
        <f t="shared" si="36"/>
        <v>184.63</v>
      </c>
    </row>
    <row r="359" spans="1:10" ht="22.5" x14ac:dyDescent="0.25">
      <c r="A359" s="5">
        <v>2011</v>
      </c>
      <c r="B359" s="5">
        <v>278</v>
      </c>
      <c r="C359" s="6" t="s">
        <v>38</v>
      </c>
      <c r="D359" s="8" t="s">
        <v>39</v>
      </c>
      <c r="E359" s="12">
        <v>30.49</v>
      </c>
      <c r="F359" s="12">
        <v>35.11</v>
      </c>
      <c r="G359" s="13">
        <v>11.9</v>
      </c>
      <c r="H359" s="13">
        <v>11.6</v>
      </c>
      <c r="I359" s="13">
        <v>21.8</v>
      </c>
      <c r="J359" s="13">
        <f t="shared" si="36"/>
        <v>246.05</v>
      </c>
    </row>
    <row r="360" spans="1:10" x14ac:dyDescent="0.25">
      <c r="A360" s="5">
        <v>2011</v>
      </c>
      <c r="B360" s="5"/>
      <c r="C360" s="6" t="s">
        <v>53</v>
      </c>
      <c r="D360" s="5" t="s">
        <v>86</v>
      </c>
      <c r="E360" s="12">
        <v>25</v>
      </c>
      <c r="F360" s="12">
        <v>25</v>
      </c>
      <c r="G360" s="13">
        <v>0</v>
      </c>
      <c r="H360" s="13">
        <v>0</v>
      </c>
      <c r="I360" s="13">
        <v>9.6999999999999993</v>
      </c>
      <c r="J360" s="13">
        <f t="shared" si="36"/>
        <v>39.769999999999996</v>
      </c>
    </row>
    <row r="361" spans="1:10" x14ac:dyDescent="0.25">
      <c r="A361" s="5">
        <v>2008</v>
      </c>
      <c r="B361" s="8"/>
      <c r="C361" s="6" t="s">
        <v>16</v>
      </c>
      <c r="D361" s="9">
        <v>40</v>
      </c>
      <c r="E361" s="12">
        <v>1.5</v>
      </c>
      <c r="F361" s="12">
        <v>2.5499999999999998</v>
      </c>
      <c r="G361" s="13">
        <v>1.3</v>
      </c>
      <c r="H361" s="13">
        <v>0.2</v>
      </c>
      <c r="I361" s="13">
        <v>8.5</v>
      </c>
      <c r="J361" s="13">
        <f t="shared" si="36"/>
        <v>42.039999999999992</v>
      </c>
    </row>
    <row r="362" spans="1:10" ht="14.45" customHeight="1" x14ac:dyDescent="0.25">
      <c r="A362" s="66" t="s">
        <v>18</v>
      </c>
      <c r="B362" s="67"/>
      <c r="C362" s="89"/>
      <c r="D362" s="10">
        <v>850</v>
      </c>
      <c r="E362" s="14">
        <f>SUM(E355:E361)</f>
        <v>111.33</v>
      </c>
      <c r="F362" s="14">
        <f>SUM(F356:F361)</f>
        <v>131.60000000000002</v>
      </c>
      <c r="G362" s="14">
        <f>SUM(G356:G361)</f>
        <v>22.900000000000002</v>
      </c>
      <c r="H362" s="14">
        <f>SUM(H356:H361)</f>
        <v>20.3</v>
      </c>
      <c r="I362" s="14">
        <f>SUM(I356:I361)</f>
        <v>106.6</v>
      </c>
      <c r="J362" s="14">
        <f>SUM(J356:J361)</f>
        <v>719.74</v>
      </c>
    </row>
    <row r="363" spans="1:10" ht="14.45" customHeight="1" x14ac:dyDescent="0.25">
      <c r="A363" s="70" t="s">
        <v>19</v>
      </c>
      <c r="B363" s="71"/>
      <c r="C363" s="71"/>
      <c r="D363" s="90"/>
      <c r="E363" s="15">
        <f>E362</f>
        <v>111.33</v>
      </c>
      <c r="F363" s="15">
        <f>F362+F354</f>
        <v>151.80000000000001</v>
      </c>
      <c r="G363" s="15">
        <f>G362+G354</f>
        <v>28.900000000000002</v>
      </c>
      <c r="H363" s="15">
        <f>H362+H354</f>
        <v>26.9</v>
      </c>
      <c r="I363" s="15">
        <f>I362+I354</f>
        <v>129.69999999999999</v>
      </c>
      <c r="J363" s="15">
        <f>J362+J354</f>
        <v>900.43000000000006</v>
      </c>
    </row>
    <row r="364" spans="1:10" x14ac:dyDescent="0.25">
      <c r="A364" s="68" t="s">
        <v>48</v>
      </c>
      <c r="B364" s="69"/>
      <c r="C364" s="69"/>
      <c r="D364" s="69"/>
      <c r="E364" s="15">
        <f>125-E362</f>
        <v>13.670000000000002</v>
      </c>
      <c r="F364" s="15">
        <f>151.8-F363</f>
        <v>0</v>
      </c>
      <c r="G364" s="16">
        <v>1</v>
      </c>
      <c r="H364" s="16">
        <v>1</v>
      </c>
      <c r="I364" s="16">
        <v>4</v>
      </c>
      <c r="J364" s="15"/>
    </row>
    <row r="365" spans="1:10" ht="15.75" x14ac:dyDescent="0.25">
      <c r="A365" s="60" t="s">
        <v>95</v>
      </c>
      <c r="B365" s="60"/>
      <c r="C365" s="60"/>
      <c r="D365" s="60"/>
      <c r="E365" s="60"/>
      <c r="F365" s="60"/>
      <c r="G365" s="60"/>
      <c r="H365" s="60"/>
    </row>
    <row r="366" spans="1:10" x14ac:dyDescent="0.25">
      <c r="A366" s="56" t="s">
        <v>2</v>
      </c>
      <c r="B366" s="56"/>
      <c r="C366" s="56"/>
      <c r="D366" s="74" t="s">
        <v>49</v>
      </c>
      <c r="E366" s="74"/>
      <c r="F366" s="74"/>
      <c r="G366" s="74"/>
      <c r="H366" s="38"/>
      <c r="I366" s="38"/>
      <c r="J366" s="17"/>
    </row>
    <row r="367" spans="1:10" x14ac:dyDescent="0.25">
      <c r="A367" s="57" t="s">
        <v>3</v>
      </c>
      <c r="B367" s="58" t="s">
        <v>4</v>
      </c>
      <c r="C367" s="57" t="s">
        <v>5</v>
      </c>
      <c r="D367" s="57" t="s">
        <v>6</v>
      </c>
      <c r="E367" s="57" t="s">
        <v>56</v>
      </c>
      <c r="F367" s="57" t="s">
        <v>56</v>
      </c>
      <c r="G367" s="57" t="s">
        <v>7</v>
      </c>
      <c r="H367" s="57"/>
      <c r="I367" s="57"/>
      <c r="J367" s="58" t="s">
        <v>8</v>
      </c>
    </row>
    <row r="368" spans="1:10" ht="18" x14ac:dyDescent="0.25">
      <c r="A368" s="57"/>
      <c r="B368" s="58"/>
      <c r="C368" s="57"/>
      <c r="D368" s="57"/>
      <c r="E368" s="57"/>
      <c r="F368" s="57"/>
      <c r="G368" s="41" t="s">
        <v>9</v>
      </c>
      <c r="H368" s="41" t="s">
        <v>10</v>
      </c>
      <c r="I368" s="41" t="s">
        <v>11</v>
      </c>
      <c r="J368" s="58"/>
    </row>
    <row r="369" spans="1:10" x14ac:dyDescent="0.25">
      <c r="A369" s="64" t="s">
        <v>57</v>
      </c>
      <c r="B369" s="65"/>
      <c r="C369" s="65"/>
      <c r="D369" s="65"/>
      <c r="E369" s="65"/>
      <c r="F369" s="65"/>
      <c r="G369" s="65"/>
      <c r="H369" s="65"/>
      <c r="I369" s="65"/>
      <c r="J369" s="65"/>
    </row>
    <row r="370" spans="1:10" x14ac:dyDescent="0.25">
      <c r="A370" s="1">
        <v>2008</v>
      </c>
      <c r="B370" s="1">
        <v>3</v>
      </c>
      <c r="C370" s="4" t="s">
        <v>52</v>
      </c>
      <c r="D370" s="1">
        <v>100</v>
      </c>
      <c r="E370" s="17"/>
      <c r="F370" s="19">
        <v>23.25</v>
      </c>
      <c r="G370" s="2">
        <v>1.1000000000000001</v>
      </c>
      <c r="H370" s="2">
        <v>0.2</v>
      </c>
      <c r="I370" s="2">
        <v>3.8</v>
      </c>
      <c r="J370" s="3">
        <f t="shared" ref="J370:J376" si="37">G370*4.1+H370*9.3+I370*4.1</f>
        <v>21.95</v>
      </c>
    </row>
    <row r="371" spans="1:10" ht="22.5" x14ac:dyDescent="0.25">
      <c r="A371" s="5">
        <v>2011</v>
      </c>
      <c r="B371" s="5">
        <v>101</v>
      </c>
      <c r="C371" s="6" t="s">
        <v>73</v>
      </c>
      <c r="D371" s="5">
        <v>250</v>
      </c>
      <c r="E371" s="17"/>
      <c r="F371" s="12">
        <v>22.99</v>
      </c>
      <c r="G371" s="13">
        <v>5.5</v>
      </c>
      <c r="H371" s="13">
        <v>5.3</v>
      </c>
      <c r="I371" s="13">
        <v>29.8</v>
      </c>
      <c r="J371" s="13">
        <f t="shared" si="37"/>
        <v>194.01999999999998</v>
      </c>
    </row>
    <row r="372" spans="1:10" x14ac:dyDescent="0.25">
      <c r="A372" s="5">
        <v>2008</v>
      </c>
      <c r="B372" s="5">
        <v>346</v>
      </c>
      <c r="C372" s="6" t="s">
        <v>78</v>
      </c>
      <c r="D372" s="5">
        <v>180</v>
      </c>
      <c r="E372" s="17"/>
      <c r="F372" s="12">
        <v>27.91</v>
      </c>
      <c r="G372" s="13">
        <v>5.2</v>
      </c>
      <c r="H372" s="13">
        <v>6.1</v>
      </c>
      <c r="I372" s="13">
        <v>43.8</v>
      </c>
      <c r="J372" s="13">
        <f t="shared" si="37"/>
        <v>257.63</v>
      </c>
    </row>
    <row r="373" spans="1:10" ht="22.5" x14ac:dyDescent="0.25">
      <c r="A373" s="5">
        <v>2011</v>
      </c>
      <c r="B373" s="5">
        <v>278</v>
      </c>
      <c r="C373" s="6" t="s">
        <v>38</v>
      </c>
      <c r="D373" s="8" t="s">
        <v>39</v>
      </c>
      <c r="E373" s="17"/>
      <c r="F373" s="12">
        <v>35.11</v>
      </c>
      <c r="G373" s="13">
        <v>14.6</v>
      </c>
      <c r="H373" s="13">
        <v>11.6</v>
      </c>
      <c r="I373" s="13">
        <v>14.8</v>
      </c>
      <c r="J373" s="13">
        <f t="shared" si="37"/>
        <v>228.42000000000002</v>
      </c>
    </row>
    <row r="374" spans="1:10" x14ac:dyDescent="0.25">
      <c r="A374" s="5">
        <v>2011</v>
      </c>
      <c r="B374" s="5"/>
      <c r="C374" s="6" t="s">
        <v>53</v>
      </c>
      <c r="D374" s="5">
        <v>200</v>
      </c>
      <c r="E374" s="17"/>
      <c r="F374" s="12">
        <v>20.84</v>
      </c>
      <c r="G374" s="13">
        <v>0</v>
      </c>
      <c r="H374" s="13">
        <v>0</v>
      </c>
      <c r="I374" s="13">
        <v>9.6999999999999993</v>
      </c>
      <c r="J374" s="13">
        <f t="shared" si="37"/>
        <v>39.769999999999996</v>
      </c>
    </row>
    <row r="375" spans="1:10" x14ac:dyDescent="0.25">
      <c r="A375" s="5"/>
      <c r="B375" s="5"/>
      <c r="C375" s="6" t="s">
        <v>30</v>
      </c>
      <c r="D375" s="9">
        <v>20</v>
      </c>
      <c r="E375" s="17"/>
      <c r="F375" s="12">
        <v>5.4</v>
      </c>
      <c r="G375" s="13">
        <v>2</v>
      </c>
      <c r="H375" s="13">
        <v>2.1</v>
      </c>
      <c r="I375" s="13">
        <v>10.5</v>
      </c>
      <c r="J375" s="13">
        <f>G375*4.1+H375*9.3+I375*4.1</f>
        <v>70.78</v>
      </c>
    </row>
    <row r="376" spans="1:10" x14ac:dyDescent="0.25">
      <c r="A376" s="5">
        <v>2008</v>
      </c>
      <c r="B376" s="8"/>
      <c r="C376" s="6" t="s">
        <v>16</v>
      </c>
      <c r="D376" s="9">
        <v>20</v>
      </c>
      <c r="E376" s="17"/>
      <c r="F376" s="12">
        <v>1.5</v>
      </c>
      <c r="G376" s="13">
        <v>1.3</v>
      </c>
      <c r="H376" s="13">
        <v>0.2</v>
      </c>
      <c r="I376" s="13">
        <v>8.5</v>
      </c>
      <c r="J376" s="13">
        <f t="shared" si="37"/>
        <v>42.039999999999992</v>
      </c>
    </row>
    <row r="377" spans="1:10" x14ac:dyDescent="0.25">
      <c r="A377" s="66" t="s">
        <v>18</v>
      </c>
      <c r="B377" s="67"/>
      <c r="C377" s="67"/>
      <c r="D377" s="10">
        <v>890</v>
      </c>
      <c r="E377" s="17"/>
      <c r="F377" s="14">
        <f>SUM(F369:F376)</f>
        <v>137</v>
      </c>
      <c r="G377" s="14">
        <f>SUM(G369:G376)</f>
        <v>29.7</v>
      </c>
      <c r="H377" s="14">
        <f>SUM(H369:H376)</f>
        <v>25.5</v>
      </c>
      <c r="I377" s="14">
        <f>SUM(I369:I376)</f>
        <v>120.9</v>
      </c>
      <c r="J377" s="14">
        <f>SUM(J369:J376)</f>
        <v>854.6099999999999</v>
      </c>
    </row>
    <row r="378" spans="1:10" x14ac:dyDescent="0.25">
      <c r="A378" s="62" t="s">
        <v>19</v>
      </c>
      <c r="B378" s="62"/>
      <c r="C378" s="62"/>
      <c r="D378" s="63"/>
      <c r="E378" s="17"/>
      <c r="F378" s="15">
        <f>F377</f>
        <v>137</v>
      </c>
      <c r="G378" s="15">
        <f>G377</f>
        <v>29.7</v>
      </c>
      <c r="H378" s="15">
        <f>H377</f>
        <v>25.5</v>
      </c>
      <c r="I378" s="15">
        <f>I377</f>
        <v>120.9</v>
      </c>
      <c r="J378" s="15">
        <f>J377</f>
        <v>854.6099999999999</v>
      </c>
    </row>
    <row r="379" spans="1:10" x14ac:dyDescent="0.25">
      <c r="A379" s="68" t="s">
        <v>48</v>
      </c>
      <c r="B379" s="69"/>
      <c r="C379" s="69"/>
      <c r="D379" s="69"/>
      <c r="E379" s="17"/>
      <c r="F379" s="53">
        <f>137-F378</f>
        <v>0</v>
      </c>
      <c r="G379" s="16">
        <v>1</v>
      </c>
      <c r="H379" s="16">
        <v>1</v>
      </c>
      <c r="I379" s="16">
        <v>4</v>
      </c>
      <c r="J379" s="15"/>
    </row>
    <row r="380" spans="1:10" x14ac:dyDescent="0.25">
      <c r="A380" s="37"/>
      <c r="B380" s="37"/>
      <c r="C380" s="37"/>
      <c r="D380" s="37"/>
      <c r="E380" s="17"/>
      <c r="F380" s="17"/>
      <c r="G380" s="38"/>
      <c r="H380" s="38"/>
      <c r="I380" s="38"/>
      <c r="J380" s="17"/>
    </row>
    <row r="381" spans="1:10" x14ac:dyDescent="0.25">
      <c r="A381" s="37"/>
      <c r="B381" s="37"/>
      <c r="C381" s="37"/>
      <c r="D381" s="37"/>
      <c r="E381" s="17"/>
      <c r="F381" s="17"/>
      <c r="G381" s="38"/>
      <c r="H381" s="38"/>
      <c r="I381" s="38"/>
      <c r="J381" s="17"/>
    </row>
    <row r="382" spans="1:10" x14ac:dyDescent="0.25">
      <c r="A382" s="37"/>
      <c r="B382" s="37"/>
      <c r="C382" s="37"/>
      <c r="D382" s="37"/>
      <c r="E382" s="17"/>
      <c r="F382" s="17"/>
      <c r="G382" s="38"/>
      <c r="H382" s="38"/>
      <c r="I382" s="38"/>
      <c r="J382" s="17"/>
    </row>
    <row r="383" spans="1:10" x14ac:dyDescent="0.25">
      <c r="A383" s="37"/>
      <c r="B383" s="37"/>
      <c r="C383" s="37"/>
      <c r="D383" s="37"/>
      <c r="E383" s="17"/>
      <c r="F383" s="17"/>
      <c r="G383" s="38"/>
      <c r="H383" s="38"/>
      <c r="I383" s="38"/>
      <c r="J383" s="17"/>
    </row>
    <row r="384" spans="1:10" x14ac:dyDescent="0.25">
      <c r="A384" s="37"/>
      <c r="B384" s="37"/>
      <c r="C384" s="37"/>
      <c r="D384" s="37"/>
      <c r="E384" s="17"/>
      <c r="F384" s="17"/>
      <c r="G384" s="38"/>
      <c r="H384" s="38"/>
      <c r="I384" s="38"/>
      <c r="J384" s="17"/>
    </row>
    <row r="385" spans="1:10" x14ac:dyDescent="0.25">
      <c r="A385" s="37"/>
      <c r="B385" s="37"/>
      <c r="C385" s="37"/>
      <c r="D385" s="37"/>
      <c r="E385" s="17"/>
      <c r="F385" s="17"/>
      <c r="G385" s="38"/>
      <c r="H385" s="38"/>
      <c r="I385" s="38"/>
      <c r="J385" s="17"/>
    </row>
    <row r="386" spans="1:10" x14ac:dyDescent="0.25">
      <c r="A386" s="37"/>
      <c r="B386" s="37"/>
      <c r="C386" s="37"/>
      <c r="D386" s="37"/>
      <c r="E386" s="17"/>
      <c r="F386" s="17"/>
      <c r="G386" s="38"/>
      <c r="H386" s="38"/>
      <c r="I386" s="38"/>
      <c r="J386" s="17"/>
    </row>
    <row r="387" spans="1:10" x14ac:dyDescent="0.25">
      <c r="A387" s="37"/>
      <c r="B387" s="37"/>
      <c r="C387" s="37"/>
      <c r="D387" s="37"/>
      <c r="E387" s="17"/>
      <c r="F387" s="17"/>
      <c r="G387" s="38"/>
      <c r="H387" s="38"/>
      <c r="I387" s="38"/>
      <c r="J387" s="17"/>
    </row>
    <row r="388" spans="1:10" ht="14.45" customHeight="1" x14ac:dyDescent="0.25">
      <c r="A388" s="75" t="s">
        <v>87</v>
      </c>
      <c r="B388" s="75"/>
      <c r="C388" s="75"/>
      <c r="D388" s="51" t="s">
        <v>88</v>
      </c>
      <c r="E388" s="51"/>
      <c r="F388" s="51"/>
      <c r="G388" s="51"/>
      <c r="H388" s="51"/>
      <c r="I388" s="11"/>
    </row>
    <row r="389" spans="1:10" x14ac:dyDescent="0.25">
      <c r="A389" s="75" t="s">
        <v>89</v>
      </c>
      <c r="B389" s="75"/>
      <c r="C389" s="75"/>
      <c r="D389" s="51" t="s">
        <v>89</v>
      </c>
      <c r="E389" s="51"/>
      <c r="F389" s="51"/>
      <c r="G389" s="51"/>
      <c r="H389" s="51"/>
      <c r="I389" s="11"/>
    </row>
    <row r="390" spans="1:10" ht="14.45" customHeight="1" x14ac:dyDescent="0.25">
      <c r="A390" s="78" t="s">
        <v>98</v>
      </c>
      <c r="B390" s="78"/>
      <c r="C390" s="78"/>
      <c r="D390" s="51" t="s">
        <v>90</v>
      </c>
      <c r="E390" s="51"/>
      <c r="F390" s="51"/>
      <c r="G390" s="51"/>
      <c r="H390" s="51"/>
      <c r="I390" s="11"/>
    </row>
    <row r="391" spans="1:10" x14ac:dyDescent="0.25">
      <c r="A391" s="75" t="s">
        <v>99</v>
      </c>
      <c r="B391" s="75"/>
      <c r="C391" s="75"/>
      <c r="D391" s="51" t="s">
        <v>91</v>
      </c>
      <c r="E391" s="51"/>
      <c r="F391" s="51"/>
      <c r="G391" s="51"/>
      <c r="H391" s="51"/>
      <c r="I391" s="11"/>
    </row>
    <row r="392" spans="1:10" x14ac:dyDescent="0.25">
      <c r="A392" s="76" t="s">
        <v>92</v>
      </c>
      <c r="B392" s="76"/>
      <c r="D392" s="77" t="s">
        <v>92</v>
      </c>
      <c r="E392" s="77"/>
      <c r="F392" s="51"/>
      <c r="G392" s="51"/>
      <c r="H392" s="55"/>
      <c r="I392" s="11"/>
    </row>
    <row r="393" spans="1:10" ht="15.75" x14ac:dyDescent="0.25">
      <c r="A393" s="60" t="s">
        <v>94</v>
      </c>
      <c r="B393" s="60"/>
      <c r="C393" s="60"/>
      <c r="D393" s="60"/>
      <c r="E393" s="60"/>
      <c r="F393" s="60"/>
      <c r="G393" s="60"/>
      <c r="H393" s="60"/>
    </row>
    <row r="394" spans="1:10" ht="15.75" x14ac:dyDescent="0.25">
      <c r="A394" s="61" t="s">
        <v>93</v>
      </c>
      <c r="B394" s="61"/>
      <c r="C394" s="61"/>
      <c r="D394" s="61"/>
      <c r="E394" s="61"/>
      <c r="F394" s="61"/>
      <c r="G394" s="61"/>
      <c r="H394" s="61"/>
    </row>
    <row r="395" spans="1:10" x14ac:dyDescent="0.25">
      <c r="A395" s="59" t="s">
        <v>74</v>
      </c>
      <c r="B395" s="59"/>
      <c r="C395" s="59"/>
      <c r="D395" s="59" t="s">
        <v>63</v>
      </c>
      <c r="E395" s="59"/>
      <c r="F395" s="59"/>
      <c r="G395" s="59"/>
      <c r="H395" s="11"/>
      <c r="I395" s="11"/>
      <c r="J395" s="11"/>
    </row>
    <row r="396" spans="1:10" x14ac:dyDescent="0.25">
      <c r="A396" s="59" t="s">
        <v>0</v>
      </c>
      <c r="B396" s="59"/>
      <c r="C396" s="59"/>
      <c r="D396" s="59" t="s">
        <v>68</v>
      </c>
      <c r="E396" s="59"/>
      <c r="F396" s="59"/>
      <c r="G396" s="59"/>
      <c r="H396" s="11"/>
      <c r="I396" s="11"/>
      <c r="J396" s="11"/>
    </row>
    <row r="397" spans="1:10" x14ac:dyDescent="0.25">
      <c r="A397" s="56" t="s">
        <v>2</v>
      </c>
      <c r="B397" s="56"/>
      <c r="C397" s="56"/>
      <c r="D397" s="56" t="s">
        <v>46</v>
      </c>
      <c r="E397" s="56"/>
      <c r="F397" s="56"/>
      <c r="G397" s="56"/>
      <c r="H397" s="11"/>
      <c r="I397" s="11"/>
      <c r="J397" s="11"/>
    </row>
    <row r="398" spans="1:10" x14ac:dyDescent="0.25">
      <c r="A398" s="57" t="s">
        <v>3</v>
      </c>
      <c r="B398" s="58" t="s">
        <v>4</v>
      </c>
      <c r="C398" s="57" t="s">
        <v>5</v>
      </c>
      <c r="D398" s="57" t="s">
        <v>6</v>
      </c>
      <c r="E398" s="57" t="s">
        <v>56</v>
      </c>
      <c r="F398" s="57" t="s">
        <v>56</v>
      </c>
      <c r="G398" s="57" t="s">
        <v>7</v>
      </c>
      <c r="H398" s="57"/>
      <c r="I398" s="57"/>
      <c r="J398" s="58" t="s">
        <v>8</v>
      </c>
    </row>
    <row r="399" spans="1:10" ht="18" x14ac:dyDescent="0.25">
      <c r="A399" s="57"/>
      <c r="B399" s="58"/>
      <c r="C399" s="57"/>
      <c r="D399" s="57"/>
      <c r="E399" s="57"/>
      <c r="F399" s="57"/>
      <c r="G399" s="18" t="s">
        <v>9</v>
      </c>
      <c r="H399" s="18" t="s">
        <v>10</v>
      </c>
      <c r="I399" s="18" t="s">
        <v>11</v>
      </c>
      <c r="J399" s="58"/>
    </row>
    <row r="400" spans="1:10" x14ac:dyDescent="0.25">
      <c r="A400" s="72" t="s">
        <v>79</v>
      </c>
      <c r="B400" s="73"/>
      <c r="C400" s="27"/>
      <c r="D400" s="25"/>
      <c r="E400" s="28"/>
      <c r="F400" s="28"/>
      <c r="G400" s="28"/>
      <c r="H400" s="28"/>
      <c r="I400" s="28"/>
      <c r="J400" s="26"/>
    </row>
    <row r="401" spans="1:10" x14ac:dyDescent="0.25">
      <c r="A401" s="29"/>
      <c r="B401" s="29"/>
      <c r="C401" s="31" t="s">
        <v>80</v>
      </c>
      <c r="D401" s="35">
        <v>200</v>
      </c>
      <c r="E401" s="5">
        <v>200</v>
      </c>
      <c r="F401" s="43">
        <v>14.8</v>
      </c>
      <c r="G401" s="13">
        <v>3</v>
      </c>
      <c r="H401" s="13">
        <v>3.2</v>
      </c>
      <c r="I401" s="13">
        <v>5.9</v>
      </c>
      <c r="J401" s="13">
        <f>G401*4.1+H401*9.3+I401*4.1</f>
        <v>66.25</v>
      </c>
    </row>
    <row r="402" spans="1:10" x14ac:dyDescent="0.25">
      <c r="A402" s="5">
        <v>2008</v>
      </c>
      <c r="B402" s="5">
        <v>3</v>
      </c>
      <c r="C402" s="23" t="s">
        <v>26</v>
      </c>
      <c r="D402" s="35" t="s">
        <v>44</v>
      </c>
      <c r="E402" s="40">
        <v>21.46</v>
      </c>
      <c r="F402" s="12">
        <v>27.6</v>
      </c>
      <c r="G402" s="13">
        <v>8.8000000000000007</v>
      </c>
      <c r="H402" s="13">
        <v>8.5</v>
      </c>
      <c r="I402" s="13">
        <v>20.6</v>
      </c>
      <c r="J402" s="13">
        <f>G402*4.1+H402*9.3+I402*4.1</f>
        <v>199.59</v>
      </c>
    </row>
    <row r="403" spans="1:10" x14ac:dyDescent="0.25">
      <c r="A403" s="70" t="s">
        <v>18</v>
      </c>
      <c r="B403" s="71"/>
      <c r="C403" s="67"/>
      <c r="D403" s="71"/>
      <c r="E403" s="10">
        <f t="shared" ref="E403:J403" si="38">SUM(E401:E402)</f>
        <v>221.46</v>
      </c>
      <c r="F403" s="49">
        <f t="shared" si="38"/>
        <v>42.400000000000006</v>
      </c>
      <c r="G403" s="44">
        <f t="shared" si="38"/>
        <v>11.8</v>
      </c>
      <c r="H403" s="30">
        <f t="shared" si="38"/>
        <v>11.7</v>
      </c>
      <c r="I403" s="30">
        <f t="shared" si="38"/>
        <v>26.5</v>
      </c>
      <c r="J403" s="30">
        <f t="shared" si="38"/>
        <v>265.84000000000003</v>
      </c>
    </row>
    <row r="404" spans="1:10" x14ac:dyDescent="0.25">
      <c r="A404" s="64" t="s">
        <v>57</v>
      </c>
      <c r="B404" s="65"/>
      <c r="C404" s="65"/>
      <c r="D404" s="65"/>
      <c r="E404" s="65"/>
      <c r="F404" s="65"/>
      <c r="G404" s="65"/>
      <c r="H404" s="65"/>
      <c r="I404" s="65"/>
      <c r="J404" s="65"/>
    </row>
    <row r="405" spans="1:10" x14ac:dyDescent="0.25">
      <c r="A405" s="5">
        <v>2008</v>
      </c>
      <c r="B405" s="5">
        <v>2</v>
      </c>
      <c r="C405" s="6" t="s">
        <v>43</v>
      </c>
      <c r="D405" s="5">
        <v>60</v>
      </c>
      <c r="E405" s="12">
        <v>12</v>
      </c>
      <c r="F405" s="12">
        <v>12</v>
      </c>
      <c r="G405" s="13">
        <v>0.5</v>
      </c>
      <c r="H405" s="13">
        <v>0.1</v>
      </c>
      <c r="I405" s="13">
        <v>1</v>
      </c>
      <c r="J405" s="13">
        <f t="shared" ref="J405:J411" si="39">G405*4.1+H405*9.3+I405*4.1</f>
        <v>7.08</v>
      </c>
    </row>
    <row r="406" spans="1:10" ht="22.5" x14ac:dyDescent="0.25">
      <c r="A406" s="5">
        <v>2011</v>
      </c>
      <c r="B406" s="5">
        <v>99</v>
      </c>
      <c r="C406" s="6" t="s">
        <v>75</v>
      </c>
      <c r="D406" s="5">
        <v>250</v>
      </c>
      <c r="E406" s="12">
        <v>19.850000000000001</v>
      </c>
      <c r="F406" s="12">
        <v>24.71</v>
      </c>
      <c r="G406" s="13">
        <v>4.9000000000000004</v>
      </c>
      <c r="H406" s="13">
        <v>14.7</v>
      </c>
      <c r="I406" s="13">
        <v>21.4</v>
      </c>
      <c r="J406" s="13">
        <f t="shared" si="39"/>
        <v>244.54</v>
      </c>
    </row>
    <row r="407" spans="1:10" ht="22.5" x14ac:dyDescent="0.25">
      <c r="A407" s="5">
        <v>2011</v>
      </c>
      <c r="B407" s="5">
        <v>295</v>
      </c>
      <c r="C407" s="6" t="s">
        <v>14</v>
      </c>
      <c r="D407" s="5">
        <v>100</v>
      </c>
      <c r="E407" s="12">
        <v>32.369999999999997</v>
      </c>
      <c r="F407" s="12">
        <v>32.369999999999997</v>
      </c>
      <c r="G407" s="13">
        <v>12.7</v>
      </c>
      <c r="H407" s="13">
        <v>6.1</v>
      </c>
      <c r="I407" s="13">
        <v>11.4</v>
      </c>
      <c r="J407" s="13">
        <f t="shared" si="39"/>
        <v>155.54</v>
      </c>
    </row>
    <row r="408" spans="1:10" ht="22.5" x14ac:dyDescent="0.25">
      <c r="A408" s="5">
        <v>2011</v>
      </c>
      <c r="B408" s="5">
        <v>309</v>
      </c>
      <c r="C408" s="6" t="s">
        <v>32</v>
      </c>
      <c r="D408" s="5">
        <v>150</v>
      </c>
      <c r="E408" s="12">
        <v>7.49</v>
      </c>
      <c r="F408" s="12">
        <v>7.49</v>
      </c>
      <c r="G408" s="13">
        <v>3.6</v>
      </c>
      <c r="H408" s="13">
        <v>2.9</v>
      </c>
      <c r="I408" s="13">
        <v>37.700000000000003</v>
      </c>
      <c r="J408" s="13">
        <f t="shared" si="39"/>
        <v>196.3</v>
      </c>
    </row>
    <row r="409" spans="1:10" x14ac:dyDescent="0.25">
      <c r="A409" s="5">
        <v>2008</v>
      </c>
      <c r="B409" s="5">
        <v>438</v>
      </c>
      <c r="C409" s="6" t="s">
        <v>34</v>
      </c>
      <c r="D409" s="5">
        <v>200</v>
      </c>
      <c r="E409" s="12">
        <v>3.83</v>
      </c>
      <c r="F409" s="12">
        <v>4.83</v>
      </c>
      <c r="G409" s="13">
        <v>0.1</v>
      </c>
      <c r="H409" s="13">
        <v>0.1</v>
      </c>
      <c r="I409" s="13">
        <v>13.1</v>
      </c>
      <c r="J409" s="13">
        <f t="shared" si="39"/>
        <v>55.05</v>
      </c>
    </row>
    <row r="410" spans="1:10" x14ac:dyDescent="0.25">
      <c r="A410" s="5">
        <v>2008</v>
      </c>
      <c r="B410" s="5"/>
      <c r="C410" s="6" t="s">
        <v>17</v>
      </c>
      <c r="D410" s="9">
        <v>110</v>
      </c>
      <c r="E410" s="12">
        <v>25</v>
      </c>
      <c r="F410" s="12">
        <v>25</v>
      </c>
      <c r="G410" s="20">
        <v>2.2000000000000002</v>
      </c>
      <c r="H410" s="20">
        <v>1.7</v>
      </c>
      <c r="I410" s="20">
        <v>3.3</v>
      </c>
      <c r="J410" s="21">
        <f>G410*4.1+H410*9.3+I410*4.1</f>
        <v>38.36</v>
      </c>
    </row>
    <row r="411" spans="1:10" x14ac:dyDescent="0.25">
      <c r="A411" s="5">
        <v>2008</v>
      </c>
      <c r="B411" s="8"/>
      <c r="C411" s="6" t="s">
        <v>16</v>
      </c>
      <c r="D411" s="9">
        <v>40</v>
      </c>
      <c r="E411" s="12">
        <v>3</v>
      </c>
      <c r="F411" s="12">
        <v>3</v>
      </c>
      <c r="G411" s="13">
        <v>2.7</v>
      </c>
      <c r="H411" s="13">
        <v>0.4</v>
      </c>
      <c r="I411" s="13">
        <v>17</v>
      </c>
      <c r="J411" s="13">
        <f t="shared" si="39"/>
        <v>84.49</v>
      </c>
    </row>
    <row r="412" spans="1:10" x14ac:dyDescent="0.25">
      <c r="A412" s="66" t="s">
        <v>18</v>
      </c>
      <c r="B412" s="67"/>
      <c r="C412" s="67"/>
      <c r="D412" s="10">
        <v>975</v>
      </c>
      <c r="E412" s="14">
        <f t="shared" ref="E412:J412" si="40">SUM(E405:E411)</f>
        <v>103.53999999999999</v>
      </c>
      <c r="F412" s="14">
        <f t="shared" si="40"/>
        <v>109.39999999999999</v>
      </c>
      <c r="G412" s="14">
        <f t="shared" si="40"/>
        <v>26.700000000000003</v>
      </c>
      <c r="H412" s="14">
        <f t="shared" si="40"/>
        <v>25.999999999999996</v>
      </c>
      <c r="I412" s="14">
        <f t="shared" si="40"/>
        <v>104.89999999999999</v>
      </c>
      <c r="J412" s="14">
        <f t="shared" si="40"/>
        <v>781.36</v>
      </c>
    </row>
    <row r="413" spans="1:10" x14ac:dyDescent="0.25">
      <c r="A413" s="62" t="s">
        <v>19</v>
      </c>
      <c r="B413" s="62"/>
      <c r="C413" s="62"/>
      <c r="D413" s="63"/>
      <c r="E413" s="15">
        <f>E412</f>
        <v>103.53999999999999</v>
      </c>
      <c r="F413" s="15">
        <f>F412+F403</f>
        <v>151.80000000000001</v>
      </c>
      <c r="G413" s="15">
        <f>G412+G403</f>
        <v>38.5</v>
      </c>
      <c r="H413" s="15">
        <f>H412+H403</f>
        <v>37.699999999999996</v>
      </c>
      <c r="I413" s="15">
        <f>I412+I403</f>
        <v>131.39999999999998</v>
      </c>
      <c r="J413" s="15">
        <f>J412+J403</f>
        <v>1047.2</v>
      </c>
    </row>
    <row r="414" spans="1:10" x14ac:dyDescent="0.25">
      <c r="A414" s="68" t="s">
        <v>48</v>
      </c>
      <c r="B414" s="69"/>
      <c r="C414" s="69"/>
      <c r="D414" s="69"/>
      <c r="E414" s="15">
        <f>125-E412</f>
        <v>21.460000000000008</v>
      </c>
      <c r="F414" s="15">
        <f>151.8-F413</f>
        <v>0</v>
      </c>
      <c r="G414" s="16">
        <v>1</v>
      </c>
      <c r="H414" s="16">
        <v>1</v>
      </c>
      <c r="I414" s="16">
        <v>4</v>
      </c>
      <c r="J414" s="15"/>
    </row>
    <row r="415" spans="1:10" ht="15.75" x14ac:dyDescent="0.25">
      <c r="A415" s="60" t="s">
        <v>95</v>
      </c>
      <c r="B415" s="60"/>
      <c r="C415" s="60"/>
      <c r="D415" s="60"/>
      <c r="E415" s="60"/>
      <c r="F415" s="60"/>
      <c r="G415" s="60"/>
      <c r="H415" s="60"/>
    </row>
    <row r="416" spans="1:10" x14ac:dyDescent="0.25">
      <c r="A416" s="56" t="s">
        <v>2</v>
      </c>
      <c r="B416" s="56"/>
      <c r="C416" s="56"/>
      <c r="D416" s="74" t="s">
        <v>49</v>
      </c>
      <c r="E416" s="74"/>
      <c r="F416" s="74"/>
      <c r="G416" s="74"/>
      <c r="H416" s="38"/>
      <c r="I416" s="38"/>
      <c r="J416" s="17"/>
    </row>
    <row r="417" spans="1:10" x14ac:dyDescent="0.25">
      <c r="A417" s="57" t="s">
        <v>3</v>
      </c>
      <c r="B417" s="58" t="s">
        <v>4</v>
      </c>
      <c r="C417" s="57" t="s">
        <v>5</v>
      </c>
      <c r="D417" s="57" t="s">
        <v>6</v>
      </c>
      <c r="E417" s="57" t="s">
        <v>56</v>
      </c>
      <c r="F417" s="57" t="s">
        <v>56</v>
      </c>
      <c r="G417" s="57" t="s">
        <v>7</v>
      </c>
      <c r="H417" s="57"/>
      <c r="I417" s="57"/>
      <c r="J417" s="58" t="s">
        <v>8</v>
      </c>
    </row>
    <row r="418" spans="1:10" ht="18" x14ac:dyDescent="0.25">
      <c r="A418" s="57"/>
      <c r="B418" s="58"/>
      <c r="C418" s="57"/>
      <c r="D418" s="57"/>
      <c r="E418" s="57"/>
      <c r="F418" s="57"/>
      <c r="G418" s="41" t="s">
        <v>9</v>
      </c>
      <c r="H418" s="41" t="s">
        <v>10</v>
      </c>
      <c r="I418" s="41" t="s">
        <v>11</v>
      </c>
      <c r="J418" s="58"/>
    </row>
    <row r="419" spans="1:10" x14ac:dyDescent="0.25">
      <c r="A419" s="64" t="s">
        <v>57</v>
      </c>
      <c r="B419" s="65"/>
      <c r="C419" s="65"/>
      <c r="D419" s="65"/>
      <c r="E419" s="65"/>
      <c r="F419" s="65"/>
      <c r="G419" s="65"/>
      <c r="H419" s="65"/>
      <c r="I419" s="65"/>
      <c r="J419" s="65"/>
    </row>
    <row r="420" spans="1:10" x14ac:dyDescent="0.25">
      <c r="A420" s="5">
        <v>2008</v>
      </c>
      <c r="B420" s="5">
        <v>2</v>
      </c>
      <c r="C420" s="23" t="s">
        <v>43</v>
      </c>
      <c r="D420" s="5">
        <v>100</v>
      </c>
      <c r="E420" s="17"/>
      <c r="F420" s="12">
        <v>20</v>
      </c>
      <c r="G420" s="13">
        <v>0.8</v>
      </c>
      <c r="H420" s="13">
        <v>0.1</v>
      </c>
      <c r="I420" s="13">
        <v>1.7</v>
      </c>
      <c r="J420" s="13">
        <f t="shared" ref="J420:J427" si="41">G420*4.1+H420*9.3+I420*4.1</f>
        <v>11.18</v>
      </c>
    </row>
    <row r="421" spans="1:10" ht="22.5" x14ac:dyDescent="0.25">
      <c r="A421" s="5">
        <v>2011</v>
      </c>
      <c r="B421" s="5">
        <v>99</v>
      </c>
      <c r="C421" s="6" t="s">
        <v>75</v>
      </c>
      <c r="D421" s="5">
        <v>250</v>
      </c>
      <c r="E421" s="17"/>
      <c r="F421" s="12">
        <v>24.71</v>
      </c>
      <c r="G421" s="13">
        <v>4.9000000000000004</v>
      </c>
      <c r="H421" s="13">
        <v>14.7</v>
      </c>
      <c r="I421" s="13">
        <v>21.4</v>
      </c>
      <c r="J421" s="13">
        <f t="shared" si="41"/>
        <v>244.54</v>
      </c>
    </row>
    <row r="422" spans="1:10" ht="22.5" x14ac:dyDescent="0.25">
      <c r="A422" s="5">
        <v>2011</v>
      </c>
      <c r="B422" s="5">
        <v>295</v>
      </c>
      <c r="C422" s="23" t="s">
        <v>14</v>
      </c>
      <c r="D422" s="5">
        <v>100</v>
      </c>
      <c r="E422" s="17"/>
      <c r="F422" s="12">
        <v>32.369999999999997</v>
      </c>
      <c r="G422" s="13">
        <v>12.7</v>
      </c>
      <c r="H422" s="13">
        <v>6.1</v>
      </c>
      <c r="I422" s="13">
        <v>11.4</v>
      </c>
      <c r="J422" s="13">
        <f t="shared" si="41"/>
        <v>155.54</v>
      </c>
    </row>
    <row r="423" spans="1:10" ht="22.5" x14ac:dyDescent="0.25">
      <c r="A423" s="5">
        <v>2011</v>
      </c>
      <c r="B423" s="5">
        <v>309</v>
      </c>
      <c r="C423" s="23" t="s">
        <v>32</v>
      </c>
      <c r="D423" s="5">
        <v>180</v>
      </c>
      <c r="E423" s="17"/>
      <c r="F423" s="12">
        <v>8.9600000000000009</v>
      </c>
      <c r="G423" s="13">
        <v>7.8</v>
      </c>
      <c r="H423" s="13">
        <v>8.3000000000000007</v>
      </c>
      <c r="I423" s="13">
        <v>57.2</v>
      </c>
      <c r="J423" s="13">
        <f t="shared" si="41"/>
        <v>343.69</v>
      </c>
    </row>
    <row r="424" spans="1:10" x14ac:dyDescent="0.25">
      <c r="A424" s="5">
        <v>2008</v>
      </c>
      <c r="B424" s="5">
        <v>438</v>
      </c>
      <c r="C424" s="6" t="s">
        <v>34</v>
      </c>
      <c r="D424" s="5">
        <v>180</v>
      </c>
      <c r="E424" s="17"/>
      <c r="F424" s="12">
        <v>4.3499999999999996</v>
      </c>
      <c r="G424" s="13">
        <v>0.1</v>
      </c>
      <c r="H424" s="13">
        <v>0.1</v>
      </c>
      <c r="I424" s="13">
        <v>11.8</v>
      </c>
      <c r="J424" s="13">
        <f t="shared" si="41"/>
        <v>49.72</v>
      </c>
    </row>
    <row r="425" spans="1:10" x14ac:dyDescent="0.25">
      <c r="A425" s="5">
        <v>2008</v>
      </c>
      <c r="B425" s="5"/>
      <c r="C425" s="6" t="s">
        <v>17</v>
      </c>
      <c r="D425" s="9">
        <v>110</v>
      </c>
      <c r="E425" s="17"/>
      <c r="F425" s="12">
        <v>25</v>
      </c>
      <c r="G425" s="20">
        <v>2.2000000000000002</v>
      </c>
      <c r="H425" s="20">
        <v>1.7</v>
      </c>
      <c r="I425" s="20">
        <v>3.3</v>
      </c>
      <c r="J425" s="21">
        <f t="shared" si="41"/>
        <v>38.36</v>
      </c>
    </row>
    <row r="426" spans="1:10" x14ac:dyDescent="0.25">
      <c r="A426" s="5">
        <v>2008</v>
      </c>
      <c r="B426" s="8"/>
      <c r="C426" s="6" t="s">
        <v>29</v>
      </c>
      <c r="D426" s="9">
        <v>130</v>
      </c>
      <c r="E426" s="17"/>
      <c r="F426" s="12">
        <v>18.2</v>
      </c>
      <c r="G426" s="13">
        <v>0.8</v>
      </c>
      <c r="H426" s="13">
        <v>0.8</v>
      </c>
      <c r="I426" s="13">
        <v>19.600000000000001</v>
      </c>
      <c r="J426" s="13">
        <f t="shared" si="41"/>
        <v>91.08</v>
      </c>
    </row>
    <row r="427" spans="1:10" x14ac:dyDescent="0.25">
      <c r="A427" s="5">
        <v>2008</v>
      </c>
      <c r="B427" s="8"/>
      <c r="C427" s="6" t="s">
        <v>16</v>
      </c>
      <c r="D427" s="9">
        <v>40</v>
      </c>
      <c r="E427" s="17"/>
      <c r="F427" s="12">
        <v>3.41</v>
      </c>
      <c r="G427" s="13">
        <v>2.7</v>
      </c>
      <c r="H427" s="13">
        <v>0.4</v>
      </c>
      <c r="I427" s="13">
        <v>17</v>
      </c>
      <c r="J427" s="13">
        <f t="shared" si="41"/>
        <v>84.49</v>
      </c>
    </row>
    <row r="428" spans="1:10" x14ac:dyDescent="0.25">
      <c r="A428" s="66" t="s">
        <v>18</v>
      </c>
      <c r="B428" s="67"/>
      <c r="C428" s="67"/>
      <c r="D428" s="10">
        <f t="shared" ref="D428" si="42">SUM(D420:D427)</f>
        <v>1090</v>
      </c>
      <c r="E428" s="17"/>
      <c r="F428" s="14">
        <f>SUM(F420:F427)</f>
        <v>136.99999999999997</v>
      </c>
      <c r="G428" s="14">
        <f t="shared" ref="G428:J428" si="43">SUM(G420:G427)</f>
        <v>32</v>
      </c>
      <c r="H428" s="14">
        <f t="shared" si="43"/>
        <v>32.200000000000003</v>
      </c>
      <c r="I428" s="14">
        <f t="shared" si="43"/>
        <v>143.4</v>
      </c>
      <c r="J428" s="14">
        <f t="shared" si="43"/>
        <v>1018.6000000000001</v>
      </c>
    </row>
    <row r="429" spans="1:10" x14ac:dyDescent="0.25">
      <c r="A429" s="62" t="s">
        <v>19</v>
      </c>
      <c r="B429" s="62"/>
      <c r="C429" s="62"/>
      <c r="D429" s="63"/>
      <c r="E429" s="17"/>
      <c r="F429" s="15">
        <f>F428</f>
        <v>136.99999999999997</v>
      </c>
      <c r="G429" s="15">
        <f>G428</f>
        <v>32</v>
      </c>
      <c r="H429" s="15">
        <f>H428</f>
        <v>32.200000000000003</v>
      </c>
      <c r="I429" s="15">
        <f>I428</f>
        <v>143.4</v>
      </c>
      <c r="J429" s="15">
        <f>J428</f>
        <v>1018.6000000000001</v>
      </c>
    </row>
    <row r="430" spans="1:10" x14ac:dyDescent="0.25">
      <c r="A430" s="68" t="s">
        <v>48</v>
      </c>
      <c r="B430" s="69"/>
      <c r="C430" s="69"/>
      <c r="D430" s="69"/>
      <c r="E430" s="17"/>
      <c r="F430" s="53">
        <f>137-F429</f>
        <v>0</v>
      </c>
      <c r="G430" s="16">
        <v>1</v>
      </c>
      <c r="H430" s="16">
        <v>1</v>
      </c>
      <c r="I430" s="16">
        <v>4</v>
      </c>
      <c r="J430" s="15"/>
    </row>
    <row r="431" spans="1:10" x14ac:dyDescent="0.25">
      <c r="A431" s="37"/>
      <c r="B431" s="37"/>
      <c r="C431" s="37"/>
      <c r="D431" s="37"/>
      <c r="E431" s="17"/>
      <c r="F431" s="17"/>
      <c r="G431" s="38"/>
      <c r="H431" s="38"/>
      <c r="I431" s="38"/>
      <c r="J431" s="17"/>
    </row>
    <row r="432" spans="1:10" x14ac:dyDescent="0.25">
      <c r="A432" s="37"/>
      <c r="B432" s="37"/>
      <c r="C432" s="37"/>
      <c r="D432" s="37"/>
      <c r="E432" s="17"/>
      <c r="F432" s="17"/>
      <c r="G432" s="38"/>
      <c r="H432" s="38"/>
      <c r="I432" s="38"/>
      <c r="J432" s="17"/>
    </row>
    <row r="433" spans="1:10" x14ac:dyDescent="0.25">
      <c r="A433" s="37"/>
      <c r="B433" s="37"/>
      <c r="C433" s="37"/>
      <c r="D433" s="37"/>
      <c r="E433" s="17"/>
      <c r="F433" s="17"/>
      <c r="G433" s="38"/>
      <c r="H433" s="38"/>
      <c r="I433" s="38"/>
      <c r="J433" s="17"/>
    </row>
    <row r="434" spans="1:10" ht="14.45" customHeight="1" x14ac:dyDescent="0.25">
      <c r="A434" s="75" t="s">
        <v>87</v>
      </c>
      <c r="B434" s="75"/>
      <c r="C434" s="75"/>
      <c r="D434" s="51" t="s">
        <v>88</v>
      </c>
      <c r="E434" s="51"/>
      <c r="F434" s="51"/>
      <c r="G434" s="51"/>
      <c r="H434" s="51"/>
      <c r="I434" s="11"/>
    </row>
    <row r="435" spans="1:10" x14ac:dyDescent="0.25">
      <c r="A435" s="75" t="s">
        <v>89</v>
      </c>
      <c r="B435" s="75"/>
      <c r="C435" s="75"/>
      <c r="D435" s="51" t="s">
        <v>89</v>
      </c>
      <c r="E435" s="51"/>
      <c r="F435" s="51"/>
      <c r="G435" s="51"/>
      <c r="H435" s="51"/>
      <c r="I435" s="11"/>
    </row>
    <row r="436" spans="1:10" ht="14.45" customHeight="1" x14ac:dyDescent="0.25">
      <c r="A436" s="78" t="s">
        <v>98</v>
      </c>
      <c r="B436" s="78"/>
      <c r="C436" s="78"/>
      <c r="D436" s="51" t="s">
        <v>90</v>
      </c>
      <c r="E436" s="51"/>
      <c r="F436" s="51"/>
      <c r="G436" s="51"/>
      <c r="H436" s="51"/>
      <c r="I436" s="11"/>
    </row>
    <row r="437" spans="1:10" x14ac:dyDescent="0.25">
      <c r="A437" s="75" t="s">
        <v>99</v>
      </c>
      <c r="B437" s="75"/>
      <c r="C437" s="75"/>
      <c r="D437" s="51" t="s">
        <v>91</v>
      </c>
      <c r="E437" s="51"/>
      <c r="F437" s="51"/>
      <c r="G437" s="51"/>
      <c r="H437" s="51"/>
      <c r="I437" s="11"/>
    </row>
    <row r="438" spans="1:10" x14ac:dyDescent="0.25">
      <c r="A438" s="76" t="s">
        <v>92</v>
      </c>
      <c r="B438" s="76"/>
      <c r="D438" s="77" t="s">
        <v>92</v>
      </c>
      <c r="E438" s="77"/>
      <c r="F438" s="51"/>
      <c r="G438" s="51"/>
      <c r="H438" s="55"/>
      <c r="I438" s="11"/>
    </row>
    <row r="439" spans="1:10" ht="15.75" x14ac:dyDescent="0.25">
      <c r="A439" s="60" t="s">
        <v>94</v>
      </c>
      <c r="B439" s="60"/>
      <c r="C439" s="60"/>
      <c r="D439" s="60"/>
      <c r="E439" s="60"/>
      <c r="F439" s="60"/>
      <c r="G439" s="60"/>
      <c r="H439" s="60"/>
    </row>
    <row r="440" spans="1:10" ht="15.75" x14ac:dyDescent="0.25">
      <c r="A440" s="61" t="s">
        <v>93</v>
      </c>
      <c r="B440" s="61"/>
      <c r="C440" s="61"/>
      <c r="D440" s="61"/>
      <c r="E440" s="61"/>
      <c r="F440" s="61"/>
      <c r="G440" s="61"/>
      <c r="H440" s="61"/>
    </row>
    <row r="441" spans="1:10" x14ac:dyDescent="0.25">
      <c r="A441" s="59" t="s">
        <v>76</v>
      </c>
      <c r="B441" s="59"/>
      <c r="C441" s="59"/>
      <c r="D441" s="59" t="s">
        <v>66</v>
      </c>
      <c r="E441" s="59"/>
      <c r="F441" s="59"/>
      <c r="G441" s="59"/>
      <c r="H441" s="11"/>
      <c r="I441" s="11"/>
      <c r="J441" s="11"/>
    </row>
    <row r="442" spans="1:10" x14ac:dyDescent="0.25">
      <c r="A442" s="59" t="s">
        <v>0</v>
      </c>
      <c r="B442" s="59"/>
      <c r="C442" s="59"/>
      <c r="D442" s="59" t="s">
        <v>68</v>
      </c>
      <c r="E442" s="59"/>
      <c r="F442" s="59"/>
      <c r="G442" s="59"/>
      <c r="H442" s="11"/>
      <c r="I442" s="11"/>
      <c r="J442" s="11"/>
    </row>
    <row r="443" spans="1:10" x14ac:dyDescent="0.25">
      <c r="A443" s="56" t="s">
        <v>2</v>
      </c>
      <c r="B443" s="56"/>
      <c r="C443" s="56"/>
      <c r="D443" s="56" t="s">
        <v>46</v>
      </c>
      <c r="E443" s="56"/>
      <c r="F443" s="56"/>
      <c r="G443" s="56"/>
      <c r="H443" s="11"/>
      <c r="I443" s="11"/>
      <c r="J443" s="11"/>
    </row>
    <row r="444" spans="1:10" x14ac:dyDescent="0.25">
      <c r="A444" s="57" t="s">
        <v>3</v>
      </c>
      <c r="B444" s="58" t="s">
        <v>4</v>
      </c>
      <c r="C444" s="57" t="s">
        <v>5</v>
      </c>
      <c r="D444" s="57" t="s">
        <v>6</v>
      </c>
      <c r="E444" s="57" t="s">
        <v>56</v>
      </c>
      <c r="F444" s="57" t="s">
        <v>56</v>
      </c>
      <c r="G444" s="57" t="s">
        <v>7</v>
      </c>
      <c r="H444" s="57"/>
      <c r="I444" s="57"/>
      <c r="J444" s="58" t="s">
        <v>8</v>
      </c>
    </row>
    <row r="445" spans="1:10" ht="18" x14ac:dyDescent="0.25">
      <c r="A445" s="57"/>
      <c r="B445" s="58"/>
      <c r="C445" s="57"/>
      <c r="D445" s="57"/>
      <c r="E445" s="57"/>
      <c r="F445" s="57"/>
      <c r="G445" s="18" t="s">
        <v>9</v>
      </c>
      <c r="H445" s="18" t="s">
        <v>10</v>
      </c>
      <c r="I445" s="18" t="s">
        <v>11</v>
      </c>
      <c r="J445" s="58"/>
    </row>
    <row r="446" spans="1:10" x14ac:dyDescent="0.25">
      <c r="A446" s="72" t="s">
        <v>79</v>
      </c>
      <c r="B446" s="73"/>
      <c r="C446" s="27"/>
      <c r="D446" s="25"/>
      <c r="E446" s="28"/>
      <c r="F446" s="28"/>
      <c r="G446" s="28"/>
      <c r="H446" s="28"/>
      <c r="I446" s="28"/>
      <c r="J446" s="26"/>
    </row>
    <row r="447" spans="1:10" x14ac:dyDescent="0.25">
      <c r="A447" s="29"/>
      <c r="B447" s="29"/>
      <c r="C447" s="31" t="s">
        <v>80</v>
      </c>
      <c r="D447" s="35">
        <v>200</v>
      </c>
      <c r="E447" s="5">
        <v>200</v>
      </c>
      <c r="F447" s="43">
        <v>14.8</v>
      </c>
      <c r="G447" s="13">
        <v>3</v>
      </c>
      <c r="H447" s="13">
        <v>3.2</v>
      </c>
      <c r="I447" s="13">
        <v>5.9</v>
      </c>
      <c r="J447" s="13">
        <f>G447*4.1+H447*9.3+I447*4.1</f>
        <v>66.25</v>
      </c>
    </row>
    <row r="448" spans="1:10" x14ac:dyDescent="0.25">
      <c r="A448" s="29"/>
      <c r="B448" s="29"/>
      <c r="C448" s="36" t="s">
        <v>81</v>
      </c>
      <c r="D448" s="29">
        <v>20</v>
      </c>
      <c r="E448" s="39">
        <v>0.7</v>
      </c>
      <c r="F448" s="45">
        <v>8</v>
      </c>
      <c r="G448" s="13">
        <v>1.2</v>
      </c>
      <c r="H448" s="13">
        <v>4.0999999999999996</v>
      </c>
      <c r="I448" s="13">
        <f>E448*4.1+G448*9.3+H448*4.1</f>
        <v>30.839999999999996</v>
      </c>
      <c r="J448" s="13">
        <f>G448*4.1+H448*9.3+I448*4.1</f>
        <v>169.49399999999997</v>
      </c>
    </row>
    <row r="449" spans="1:10" x14ac:dyDescent="0.25">
      <c r="A449" s="70" t="s">
        <v>18</v>
      </c>
      <c r="B449" s="71"/>
      <c r="C449" s="67"/>
      <c r="D449" s="71"/>
      <c r="E449" s="10">
        <f t="shared" ref="E449:J449" si="44">SUM(E447:E448)</f>
        <v>200.7</v>
      </c>
      <c r="F449" s="44">
        <f t="shared" si="44"/>
        <v>22.8</v>
      </c>
      <c r="G449" s="44">
        <f t="shared" si="44"/>
        <v>4.2</v>
      </c>
      <c r="H449" s="30">
        <f t="shared" si="44"/>
        <v>7.3</v>
      </c>
      <c r="I449" s="30">
        <f t="shared" si="44"/>
        <v>36.739999999999995</v>
      </c>
      <c r="J449" s="30">
        <f t="shared" si="44"/>
        <v>235.74399999999997</v>
      </c>
    </row>
    <row r="450" spans="1:10" x14ac:dyDescent="0.25">
      <c r="A450" s="64" t="s">
        <v>57</v>
      </c>
      <c r="B450" s="65"/>
      <c r="C450" s="65"/>
      <c r="D450" s="65"/>
      <c r="E450" s="65"/>
      <c r="F450" s="65"/>
      <c r="G450" s="65"/>
      <c r="H450" s="65"/>
      <c r="I450" s="65"/>
      <c r="J450" s="65"/>
    </row>
    <row r="451" spans="1:10" x14ac:dyDescent="0.25">
      <c r="A451" s="5">
        <v>2011</v>
      </c>
      <c r="B451" s="5">
        <v>47</v>
      </c>
      <c r="C451" s="6" t="s">
        <v>23</v>
      </c>
      <c r="D451" s="5">
        <v>60</v>
      </c>
      <c r="E451" s="12">
        <v>7.95</v>
      </c>
      <c r="F451" s="12">
        <v>8.43</v>
      </c>
      <c r="G451" s="13">
        <v>1</v>
      </c>
      <c r="H451" s="13">
        <v>1.9</v>
      </c>
      <c r="I451" s="13">
        <v>3.8</v>
      </c>
      <c r="J451" s="13">
        <f>G451*4.1+H451*9.3+I451*4.1</f>
        <v>37.35</v>
      </c>
    </row>
    <row r="452" spans="1:10" ht="22.5" x14ac:dyDescent="0.25">
      <c r="A452" s="5">
        <v>2011</v>
      </c>
      <c r="B452" s="5">
        <v>96</v>
      </c>
      <c r="C452" s="6" t="s">
        <v>24</v>
      </c>
      <c r="D452" s="8" t="s">
        <v>40</v>
      </c>
      <c r="E452" s="12">
        <v>26.77</v>
      </c>
      <c r="F452" s="12">
        <v>27.85</v>
      </c>
      <c r="G452" s="13">
        <v>5.4</v>
      </c>
      <c r="H452" s="13">
        <v>6.1</v>
      </c>
      <c r="I452" s="13">
        <v>19.8</v>
      </c>
      <c r="J452" s="13">
        <f t="shared" ref="J452:J457" si="45">G452*4.1+H452*9.3+I452*4.1</f>
        <v>160.05000000000001</v>
      </c>
    </row>
    <row r="453" spans="1:10" x14ac:dyDescent="0.25">
      <c r="A453" s="5">
        <v>2008</v>
      </c>
      <c r="B453" s="5">
        <v>239</v>
      </c>
      <c r="C453" s="6" t="s">
        <v>41</v>
      </c>
      <c r="D453" s="5">
        <v>100</v>
      </c>
      <c r="E453" s="12">
        <v>33.83</v>
      </c>
      <c r="F453" s="12">
        <v>34.549999999999997</v>
      </c>
      <c r="G453" s="13">
        <v>12.8</v>
      </c>
      <c r="H453" s="13">
        <v>7.6</v>
      </c>
      <c r="I453" s="13">
        <v>14.9</v>
      </c>
      <c r="J453" s="13">
        <f t="shared" si="45"/>
        <v>184.25</v>
      </c>
    </row>
    <row r="454" spans="1:10" ht="22.5" x14ac:dyDescent="0.25">
      <c r="A454" s="5">
        <v>2011</v>
      </c>
      <c r="B454" s="5">
        <v>312</v>
      </c>
      <c r="C454" s="6" t="s">
        <v>97</v>
      </c>
      <c r="D454" s="5" t="s">
        <v>96</v>
      </c>
      <c r="E454" s="12">
        <v>17.21</v>
      </c>
      <c r="F454" s="12">
        <v>20.329999999999998</v>
      </c>
      <c r="G454" s="13">
        <v>2.9</v>
      </c>
      <c r="H454" s="13">
        <v>2.9</v>
      </c>
      <c r="I454" s="13">
        <v>32.200000000000003</v>
      </c>
      <c r="J454" s="13">
        <f t="shared" si="45"/>
        <v>170.88</v>
      </c>
    </row>
    <row r="455" spans="1:10" x14ac:dyDescent="0.25">
      <c r="A455" s="5">
        <v>2011</v>
      </c>
      <c r="B455" s="5"/>
      <c r="C455" s="6" t="s">
        <v>53</v>
      </c>
      <c r="D455" s="5">
        <v>200</v>
      </c>
      <c r="E455" s="12">
        <v>25</v>
      </c>
      <c r="F455" s="12">
        <v>20.84</v>
      </c>
      <c r="G455" s="13">
        <v>0</v>
      </c>
      <c r="H455" s="13">
        <v>0</v>
      </c>
      <c r="I455" s="13">
        <v>9.6999999999999993</v>
      </c>
      <c r="J455" s="13">
        <f t="shared" si="45"/>
        <v>39.769999999999996</v>
      </c>
    </row>
    <row r="456" spans="1:10" x14ac:dyDescent="0.25">
      <c r="A456" s="5">
        <v>2008</v>
      </c>
      <c r="B456" s="8"/>
      <c r="C456" s="6" t="s">
        <v>29</v>
      </c>
      <c r="D456" s="9">
        <v>100</v>
      </c>
      <c r="E456" s="12">
        <v>11.24</v>
      </c>
      <c r="F456" s="12">
        <v>14</v>
      </c>
      <c r="G456" s="13">
        <v>0.4</v>
      </c>
      <c r="H456" s="13">
        <v>0.4</v>
      </c>
      <c r="I456" s="13">
        <v>9.8000000000000007</v>
      </c>
      <c r="J456" s="13">
        <f t="shared" si="45"/>
        <v>45.54</v>
      </c>
    </row>
    <row r="457" spans="1:10" x14ac:dyDescent="0.25">
      <c r="A457" s="5">
        <v>2008</v>
      </c>
      <c r="B457" s="8"/>
      <c r="C457" s="6" t="s">
        <v>16</v>
      </c>
      <c r="D457" s="9">
        <v>40</v>
      </c>
      <c r="E457" s="12">
        <v>3</v>
      </c>
      <c r="F457" s="12">
        <v>3</v>
      </c>
      <c r="G457" s="13">
        <v>2.7</v>
      </c>
      <c r="H457" s="13">
        <v>0.4</v>
      </c>
      <c r="I457" s="13">
        <v>17</v>
      </c>
      <c r="J457" s="13">
        <f t="shared" si="45"/>
        <v>84.49</v>
      </c>
    </row>
    <row r="458" spans="1:10" x14ac:dyDescent="0.25">
      <c r="A458" s="66" t="s">
        <v>18</v>
      </c>
      <c r="B458" s="67"/>
      <c r="C458" s="67"/>
      <c r="D458" s="10">
        <v>910</v>
      </c>
      <c r="E458" s="14">
        <f>SUM(E445:E457)</f>
        <v>526.39999999999986</v>
      </c>
      <c r="F458" s="14">
        <f>SUM(F451:F457)</f>
        <v>129</v>
      </c>
      <c r="G458" s="14">
        <f>SUM(G451:G457)</f>
        <v>25.2</v>
      </c>
      <c r="H458" s="14">
        <f t="shared" ref="H458:J458" si="46">SUM(H451:H457)</f>
        <v>19.299999999999997</v>
      </c>
      <c r="I458" s="14">
        <f t="shared" si="46"/>
        <v>107.2</v>
      </c>
      <c r="J458" s="14">
        <f t="shared" si="46"/>
        <v>722.32999999999993</v>
      </c>
    </row>
    <row r="459" spans="1:10" x14ac:dyDescent="0.25">
      <c r="A459" s="62" t="s">
        <v>19</v>
      </c>
      <c r="B459" s="62"/>
      <c r="C459" s="62"/>
      <c r="D459" s="63"/>
      <c r="E459" s="15">
        <f>E458</f>
        <v>526.39999999999986</v>
      </c>
      <c r="F459" s="15">
        <f>F449+F458</f>
        <v>151.80000000000001</v>
      </c>
      <c r="G459" s="15">
        <f>G458+G449</f>
        <v>29.4</v>
      </c>
      <c r="H459" s="15">
        <f>H458+H449</f>
        <v>26.599999999999998</v>
      </c>
      <c r="I459" s="15">
        <f>I458+I449</f>
        <v>143.94</v>
      </c>
      <c r="J459" s="15">
        <f>J458+J449</f>
        <v>958.07399999999984</v>
      </c>
    </row>
    <row r="460" spans="1:10" x14ac:dyDescent="0.25">
      <c r="A460" s="68" t="s">
        <v>48</v>
      </c>
      <c r="B460" s="69"/>
      <c r="C460" s="69"/>
      <c r="D460" s="69"/>
      <c r="E460" s="15">
        <f>125-E458</f>
        <v>-401.39999999999986</v>
      </c>
      <c r="F460" s="15">
        <f>151.8-F459</f>
        <v>0</v>
      </c>
      <c r="G460" s="16">
        <v>1</v>
      </c>
      <c r="H460" s="16">
        <v>1</v>
      </c>
      <c r="I460" s="16">
        <v>4</v>
      </c>
      <c r="J460" s="15"/>
    </row>
    <row r="461" spans="1:10" ht="15.75" x14ac:dyDescent="0.25">
      <c r="A461" s="60" t="s">
        <v>95</v>
      </c>
      <c r="B461" s="60"/>
      <c r="C461" s="60"/>
      <c r="D461" s="60"/>
      <c r="E461" s="60"/>
      <c r="F461" s="60"/>
      <c r="G461" s="60"/>
      <c r="H461" s="60"/>
    </row>
    <row r="462" spans="1:10" x14ac:dyDescent="0.25">
      <c r="A462" s="56" t="s">
        <v>2</v>
      </c>
      <c r="B462" s="56"/>
      <c r="C462" s="56"/>
      <c r="D462" s="74" t="s">
        <v>49</v>
      </c>
      <c r="E462" s="74"/>
      <c r="F462" s="74"/>
      <c r="G462" s="74"/>
      <c r="H462" s="38"/>
      <c r="I462" s="38"/>
      <c r="J462" s="17"/>
    </row>
    <row r="463" spans="1:10" x14ac:dyDescent="0.25">
      <c r="A463" s="57" t="s">
        <v>3</v>
      </c>
      <c r="B463" s="58" t="s">
        <v>4</v>
      </c>
      <c r="C463" s="57" t="s">
        <v>5</v>
      </c>
      <c r="D463" s="57" t="s">
        <v>6</v>
      </c>
      <c r="E463" s="57" t="s">
        <v>56</v>
      </c>
      <c r="F463" s="57" t="s">
        <v>56</v>
      </c>
      <c r="G463" s="57" t="s">
        <v>7</v>
      </c>
      <c r="H463" s="57"/>
      <c r="I463" s="57"/>
      <c r="J463" s="58" t="s">
        <v>8</v>
      </c>
    </row>
    <row r="464" spans="1:10" ht="18" x14ac:dyDescent="0.25">
      <c r="A464" s="57"/>
      <c r="B464" s="58"/>
      <c r="C464" s="57"/>
      <c r="D464" s="57"/>
      <c r="E464" s="57"/>
      <c r="F464" s="57"/>
      <c r="G464" s="41" t="s">
        <v>9</v>
      </c>
      <c r="H464" s="41" t="s">
        <v>10</v>
      </c>
      <c r="I464" s="41" t="s">
        <v>11</v>
      </c>
      <c r="J464" s="58"/>
    </row>
    <row r="465" spans="1:10" x14ac:dyDescent="0.25">
      <c r="A465" s="64" t="s">
        <v>57</v>
      </c>
      <c r="B465" s="65"/>
      <c r="C465" s="65"/>
      <c r="D465" s="65"/>
      <c r="E465" s="65"/>
      <c r="F465" s="65"/>
      <c r="G465" s="65"/>
      <c r="H465" s="65"/>
      <c r="I465" s="65"/>
      <c r="J465" s="65"/>
    </row>
    <row r="466" spans="1:10" x14ac:dyDescent="0.25">
      <c r="A466" s="5">
        <v>2011</v>
      </c>
      <c r="B466" s="5">
        <v>47</v>
      </c>
      <c r="C466" s="23" t="s">
        <v>23</v>
      </c>
      <c r="D466" s="5">
        <v>100</v>
      </c>
      <c r="F466" s="12">
        <v>13.25</v>
      </c>
      <c r="G466" s="13">
        <v>2.6</v>
      </c>
      <c r="H466" s="13">
        <v>5.0999999999999996</v>
      </c>
      <c r="I466" s="13">
        <v>8.1999999999999993</v>
      </c>
      <c r="J466" s="24">
        <f t="shared" ref="J466:J473" si="47">G466*4.1+H466*9.3+I466*4.1</f>
        <v>91.710000000000008</v>
      </c>
    </row>
    <row r="467" spans="1:10" ht="22.5" x14ac:dyDescent="0.25">
      <c r="A467" s="5">
        <v>2011</v>
      </c>
      <c r="B467" s="5">
        <v>96</v>
      </c>
      <c r="C467" s="6" t="s">
        <v>24</v>
      </c>
      <c r="D467" s="8" t="s">
        <v>40</v>
      </c>
      <c r="F467" s="12">
        <v>27.85</v>
      </c>
      <c r="G467" s="13">
        <v>5.4</v>
      </c>
      <c r="H467" s="13">
        <v>9.1999999999999993</v>
      </c>
      <c r="I467" s="13">
        <v>19.8</v>
      </c>
      <c r="J467" s="13">
        <f t="shared" si="47"/>
        <v>188.88</v>
      </c>
    </row>
    <row r="468" spans="1:10" x14ac:dyDescent="0.25">
      <c r="A468" s="5">
        <v>2008</v>
      </c>
      <c r="B468" s="5">
        <v>239</v>
      </c>
      <c r="C468" s="23" t="s">
        <v>41</v>
      </c>
      <c r="D468" s="5">
        <v>100</v>
      </c>
      <c r="F468" s="12">
        <v>34.549999999999997</v>
      </c>
      <c r="G468" s="13">
        <v>12.8</v>
      </c>
      <c r="H468" s="13">
        <v>12.6</v>
      </c>
      <c r="I468" s="13">
        <v>14.9</v>
      </c>
      <c r="J468" s="24">
        <f t="shared" si="47"/>
        <v>230.75</v>
      </c>
    </row>
    <row r="469" spans="1:10" x14ac:dyDescent="0.25">
      <c r="A469" s="5">
        <v>2011</v>
      </c>
      <c r="B469" s="5">
        <v>312</v>
      </c>
      <c r="C469" s="23" t="s">
        <v>60</v>
      </c>
      <c r="D469" s="5">
        <v>180</v>
      </c>
      <c r="F469" s="12">
        <v>21.9</v>
      </c>
      <c r="G469" s="13">
        <v>6.5</v>
      </c>
      <c r="H469" s="13">
        <v>3.5</v>
      </c>
      <c r="I469" s="13">
        <v>42.6</v>
      </c>
      <c r="J469" s="24">
        <f t="shared" si="47"/>
        <v>233.86</v>
      </c>
    </row>
    <row r="470" spans="1:10" x14ac:dyDescent="0.25">
      <c r="A470" s="5">
        <v>2011</v>
      </c>
      <c r="B470" s="5"/>
      <c r="C470" s="6" t="s">
        <v>53</v>
      </c>
      <c r="D470" s="5" t="s">
        <v>86</v>
      </c>
      <c r="F470" s="12">
        <v>25</v>
      </c>
      <c r="G470" s="13">
        <v>0</v>
      </c>
      <c r="H470" s="13">
        <v>0</v>
      </c>
      <c r="I470" s="13">
        <v>9.6999999999999993</v>
      </c>
      <c r="J470" s="13">
        <f t="shared" si="47"/>
        <v>39.769999999999996</v>
      </c>
    </row>
    <row r="471" spans="1:10" x14ac:dyDescent="0.25">
      <c r="A471" s="5">
        <v>2008</v>
      </c>
      <c r="B471" s="8"/>
      <c r="C471" s="6" t="s">
        <v>16</v>
      </c>
      <c r="D471" s="9">
        <v>40</v>
      </c>
      <c r="F471" s="12">
        <v>3</v>
      </c>
      <c r="G471" s="13">
        <v>2.7</v>
      </c>
      <c r="H471" s="13">
        <v>0.4</v>
      </c>
      <c r="I471" s="13">
        <v>17</v>
      </c>
      <c r="J471" s="24">
        <f t="shared" si="47"/>
        <v>84.49</v>
      </c>
    </row>
    <row r="472" spans="1:10" x14ac:dyDescent="0.25">
      <c r="A472" s="29"/>
      <c r="B472" s="29"/>
      <c r="C472" s="36" t="s">
        <v>81</v>
      </c>
      <c r="D472" s="29">
        <v>20</v>
      </c>
      <c r="E472" s="39">
        <v>0.7</v>
      </c>
      <c r="F472" s="45">
        <v>8</v>
      </c>
      <c r="G472" s="13">
        <v>1.2</v>
      </c>
      <c r="H472" s="13">
        <v>4.0999999999999996</v>
      </c>
      <c r="I472" s="13">
        <f>E472*4.1+G472*9.3+H472*4.1</f>
        <v>30.839999999999996</v>
      </c>
      <c r="J472" s="13">
        <f>G472*4.1+H472*9.3+I472*4.1</f>
        <v>169.49399999999997</v>
      </c>
    </row>
    <row r="473" spans="1:10" x14ac:dyDescent="0.25">
      <c r="A473" s="5">
        <v>2008</v>
      </c>
      <c r="B473" s="8"/>
      <c r="C473" s="6" t="s">
        <v>61</v>
      </c>
      <c r="D473" s="9">
        <v>20</v>
      </c>
      <c r="F473" s="12">
        <v>3.45</v>
      </c>
      <c r="G473" s="13">
        <v>1.5</v>
      </c>
      <c r="H473" s="13">
        <v>0.6</v>
      </c>
      <c r="I473" s="13">
        <v>10.3</v>
      </c>
      <c r="J473" s="13">
        <f t="shared" si="47"/>
        <v>53.959999999999994</v>
      </c>
    </row>
    <row r="474" spans="1:10" x14ac:dyDescent="0.25">
      <c r="A474" s="66" t="s">
        <v>18</v>
      </c>
      <c r="B474" s="67"/>
      <c r="C474" s="67"/>
      <c r="D474" s="10">
        <v>850</v>
      </c>
      <c r="F474" s="14">
        <f>SUM(F466:F473)</f>
        <v>137</v>
      </c>
      <c r="G474" s="14">
        <f>SUM(G466:G473)</f>
        <v>32.700000000000003</v>
      </c>
      <c r="H474" s="14">
        <f>SUM(H466:H473)</f>
        <v>35.5</v>
      </c>
      <c r="I474" s="14">
        <f>SUM(I466:I473)</f>
        <v>153.34</v>
      </c>
      <c r="J474" s="14">
        <f>SUM(J466:J473)</f>
        <v>1092.914</v>
      </c>
    </row>
    <row r="475" spans="1:10" x14ac:dyDescent="0.25">
      <c r="A475" s="62" t="s">
        <v>19</v>
      </c>
      <c r="B475" s="62"/>
      <c r="C475" s="62"/>
      <c r="D475" s="63"/>
      <c r="F475" s="15">
        <f>F474</f>
        <v>137</v>
      </c>
      <c r="G475" s="15">
        <f>G474</f>
        <v>32.700000000000003</v>
      </c>
      <c r="H475" s="15">
        <f>H474</f>
        <v>35.5</v>
      </c>
      <c r="I475" s="15">
        <f>I474</f>
        <v>153.34</v>
      </c>
      <c r="J475" s="15">
        <f>J474</f>
        <v>1092.914</v>
      </c>
    </row>
    <row r="476" spans="1:10" x14ac:dyDescent="0.25">
      <c r="A476" s="68" t="s">
        <v>48</v>
      </c>
      <c r="B476" s="69"/>
      <c r="C476" s="69"/>
      <c r="D476" s="69"/>
      <c r="F476" s="53">
        <f>137-F475</f>
        <v>0</v>
      </c>
      <c r="G476" s="16">
        <v>1</v>
      </c>
      <c r="H476" s="16">
        <v>1</v>
      </c>
      <c r="I476" s="16">
        <v>4</v>
      </c>
      <c r="J476" s="15"/>
    </row>
  </sheetData>
  <mergeCells count="428">
    <mergeCell ref="C1:E1"/>
    <mergeCell ref="H1:K1"/>
    <mergeCell ref="H2:K2"/>
    <mergeCell ref="A247:B247"/>
    <mergeCell ref="D247:E247"/>
    <mergeCell ref="G367:I367"/>
    <mergeCell ref="B271:B272"/>
    <mergeCell ref="C271:C272"/>
    <mergeCell ref="D271:D272"/>
    <mergeCell ref="E271:E272"/>
    <mergeCell ref="F271:F272"/>
    <mergeCell ref="G271:I271"/>
    <mergeCell ref="A5:B5"/>
    <mergeCell ref="D5:E5"/>
    <mergeCell ref="A49:C49"/>
    <mergeCell ref="A50:C50"/>
    <mergeCell ref="A51:C51"/>
    <mergeCell ref="A53:B53"/>
    <mergeCell ref="D53:E53"/>
    <mergeCell ref="A30:A31"/>
    <mergeCell ref="B30:B31"/>
    <mergeCell ref="C30:C31"/>
    <mergeCell ref="D30:D31"/>
    <mergeCell ref="A8:C8"/>
    <mergeCell ref="D8:G8"/>
    <mergeCell ref="A9:C9"/>
    <mergeCell ref="D9:G9"/>
    <mergeCell ref="A10:C10"/>
    <mergeCell ref="D10:H10"/>
    <mergeCell ref="A6:H6"/>
    <mergeCell ref="A7:H7"/>
    <mergeCell ref="A28:H28"/>
    <mergeCell ref="A458:C458"/>
    <mergeCell ref="A444:A445"/>
    <mergeCell ref="A474:C474"/>
    <mergeCell ref="A475:D475"/>
    <mergeCell ref="A476:D476"/>
    <mergeCell ref="F444:F445"/>
    <mergeCell ref="A189:D189"/>
    <mergeCell ref="A233:C233"/>
    <mergeCell ref="A234:D234"/>
    <mergeCell ref="A235:D235"/>
    <mergeCell ref="A281:C281"/>
    <mergeCell ref="A283:D283"/>
    <mergeCell ref="A329:C329"/>
    <mergeCell ref="A330:D330"/>
    <mergeCell ref="A331:D331"/>
    <mergeCell ref="A463:A464"/>
    <mergeCell ref="B463:B464"/>
    <mergeCell ref="C463:C464"/>
    <mergeCell ref="D463:D464"/>
    <mergeCell ref="E463:E464"/>
    <mergeCell ref="F463:F464"/>
    <mergeCell ref="A322:J322"/>
    <mergeCell ref="A365:H365"/>
    <mergeCell ref="A366:C366"/>
    <mergeCell ref="G463:I463"/>
    <mergeCell ref="J463:J464"/>
    <mergeCell ref="A465:J465"/>
    <mergeCell ref="B417:B418"/>
    <mergeCell ref="C417:C418"/>
    <mergeCell ref="F417:F418"/>
    <mergeCell ref="G417:I417"/>
    <mergeCell ref="J417:J418"/>
    <mergeCell ref="A419:J419"/>
    <mergeCell ref="A461:H461"/>
    <mergeCell ref="A462:C462"/>
    <mergeCell ref="D462:G462"/>
    <mergeCell ref="A428:C428"/>
    <mergeCell ref="A429:D429"/>
    <mergeCell ref="A430:D430"/>
    <mergeCell ref="A442:C442"/>
    <mergeCell ref="A443:C443"/>
    <mergeCell ref="A440:H440"/>
    <mergeCell ref="A459:D459"/>
    <mergeCell ref="A460:D460"/>
    <mergeCell ref="J444:J445"/>
    <mergeCell ref="A450:J450"/>
    <mergeCell ref="B444:B445"/>
    <mergeCell ref="C444:C445"/>
    <mergeCell ref="J367:J368"/>
    <mergeCell ref="D319:G319"/>
    <mergeCell ref="A320:A321"/>
    <mergeCell ref="B320:B321"/>
    <mergeCell ref="C320:C321"/>
    <mergeCell ref="D320:D321"/>
    <mergeCell ref="E320:E321"/>
    <mergeCell ref="F320:F321"/>
    <mergeCell ref="G320:I320"/>
    <mergeCell ref="J320:J321"/>
    <mergeCell ref="J349:J350"/>
    <mergeCell ref="A355:J355"/>
    <mergeCell ref="A362:C362"/>
    <mergeCell ref="A363:D363"/>
    <mergeCell ref="A364:D364"/>
    <mergeCell ref="D348:G348"/>
    <mergeCell ref="A349:A350"/>
    <mergeCell ref="B349:B350"/>
    <mergeCell ref="A339:C339"/>
    <mergeCell ref="A340:C340"/>
    <mergeCell ref="A341:C341"/>
    <mergeCell ref="A351:B351"/>
    <mergeCell ref="A354:D354"/>
    <mergeCell ref="D366:G366"/>
    <mergeCell ref="J271:J272"/>
    <mergeCell ref="J253:J254"/>
    <mergeCell ref="A259:J259"/>
    <mergeCell ref="A266:C266"/>
    <mergeCell ref="A267:D267"/>
    <mergeCell ref="A268:D268"/>
    <mergeCell ref="J176:J177"/>
    <mergeCell ref="A178:J178"/>
    <mergeCell ref="A127:H127"/>
    <mergeCell ref="A128:C128"/>
    <mergeCell ref="D128:G128"/>
    <mergeCell ref="A129:A130"/>
    <mergeCell ref="B129:B130"/>
    <mergeCell ref="C129:C130"/>
    <mergeCell ref="D129:D130"/>
    <mergeCell ref="E129:E130"/>
    <mergeCell ref="F129:F130"/>
    <mergeCell ref="G129:I129"/>
    <mergeCell ref="J129:J130"/>
    <mergeCell ref="A131:J131"/>
    <mergeCell ref="D155:G155"/>
    <mergeCell ref="A139:C139"/>
    <mergeCell ref="A140:D140"/>
    <mergeCell ref="A141:D141"/>
    <mergeCell ref="A174:H174"/>
    <mergeCell ref="A160:B160"/>
    <mergeCell ref="A163:D163"/>
    <mergeCell ref="A171:C171"/>
    <mergeCell ref="A172:D172"/>
    <mergeCell ref="A173:D173"/>
    <mergeCell ref="J109:J110"/>
    <mergeCell ref="A115:J115"/>
    <mergeCell ref="A124:C124"/>
    <mergeCell ref="A125:D125"/>
    <mergeCell ref="A126:D126"/>
    <mergeCell ref="A155:C155"/>
    <mergeCell ref="A109:A110"/>
    <mergeCell ref="B158:B159"/>
    <mergeCell ref="C158:C159"/>
    <mergeCell ref="D158:D159"/>
    <mergeCell ref="E158:E159"/>
    <mergeCell ref="G158:I158"/>
    <mergeCell ref="A148:C148"/>
    <mergeCell ref="A149:C149"/>
    <mergeCell ref="A150:C150"/>
    <mergeCell ref="A152:B152"/>
    <mergeCell ref="D152:E152"/>
    <mergeCell ref="A74:D74"/>
    <mergeCell ref="A106:C106"/>
    <mergeCell ref="D106:G106"/>
    <mergeCell ref="A61:B61"/>
    <mergeCell ref="A64:D64"/>
    <mergeCell ref="A75:H75"/>
    <mergeCell ref="A76:C76"/>
    <mergeCell ref="D76:G76"/>
    <mergeCell ref="A77:A78"/>
    <mergeCell ref="B77:B78"/>
    <mergeCell ref="D103:E103"/>
    <mergeCell ref="A102:C102"/>
    <mergeCell ref="A104:H104"/>
    <mergeCell ref="A105:H105"/>
    <mergeCell ref="J158:J159"/>
    <mergeCell ref="A164:J164"/>
    <mergeCell ref="A107:C107"/>
    <mergeCell ref="D107:G107"/>
    <mergeCell ref="A108:C108"/>
    <mergeCell ref="D108:G108"/>
    <mergeCell ref="A153:H153"/>
    <mergeCell ref="A154:H154"/>
    <mergeCell ref="J77:J78"/>
    <mergeCell ref="A151:C151"/>
    <mergeCell ref="A43:D43"/>
    <mergeCell ref="A86:C86"/>
    <mergeCell ref="A87:D87"/>
    <mergeCell ref="A88:D88"/>
    <mergeCell ref="B109:B110"/>
    <mergeCell ref="C109:C110"/>
    <mergeCell ref="D109:D110"/>
    <mergeCell ref="E109:E110"/>
    <mergeCell ref="G109:I109"/>
    <mergeCell ref="A111:B111"/>
    <mergeCell ref="A114:D114"/>
    <mergeCell ref="A99:C99"/>
    <mergeCell ref="A100:C100"/>
    <mergeCell ref="A101:C101"/>
    <mergeCell ref="A103:B103"/>
    <mergeCell ref="A54:H54"/>
    <mergeCell ref="A55:H55"/>
    <mergeCell ref="A52:C52"/>
    <mergeCell ref="J59:J60"/>
    <mergeCell ref="A65:J65"/>
    <mergeCell ref="A72:C72"/>
    <mergeCell ref="A73:D73"/>
    <mergeCell ref="J398:J399"/>
    <mergeCell ref="A404:J404"/>
    <mergeCell ref="A412:C412"/>
    <mergeCell ref="A413:D413"/>
    <mergeCell ref="A414:D414"/>
    <mergeCell ref="A441:C441"/>
    <mergeCell ref="D441:G441"/>
    <mergeCell ref="A398:A399"/>
    <mergeCell ref="B398:B399"/>
    <mergeCell ref="A400:B400"/>
    <mergeCell ref="A403:D403"/>
    <mergeCell ref="A437:C437"/>
    <mergeCell ref="A439:H439"/>
    <mergeCell ref="A415:H415"/>
    <mergeCell ref="A416:C416"/>
    <mergeCell ref="D416:G416"/>
    <mergeCell ref="A417:A418"/>
    <mergeCell ref="D417:D418"/>
    <mergeCell ref="E417:E418"/>
    <mergeCell ref="A434:C434"/>
    <mergeCell ref="A435:C435"/>
    <mergeCell ref="A436:C436"/>
    <mergeCell ref="A438:B438"/>
    <mergeCell ref="D438:E438"/>
    <mergeCell ref="D444:D445"/>
    <mergeCell ref="E444:E445"/>
    <mergeCell ref="G444:I444"/>
    <mergeCell ref="A446:B446"/>
    <mergeCell ref="A449:D449"/>
    <mergeCell ref="D442:G442"/>
    <mergeCell ref="D443:G443"/>
    <mergeCell ref="A393:H393"/>
    <mergeCell ref="A394:H394"/>
    <mergeCell ref="E398:E399"/>
    <mergeCell ref="G398:I398"/>
    <mergeCell ref="A396:C396"/>
    <mergeCell ref="D396:G396"/>
    <mergeCell ref="A397:C397"/>
    <mergeCell ref="D397:G397"/>
    <mergeCell ref="A395:C395"/>
    <mergeCell ref="D395:G395"/>
    <mergeCell ref="A392:B392"/>
    <mergeCell ref="D392:E392"/>
    <mergeCell ref="A348:C348"/>
    <mergeCell ref="F349:F350"/>
    <mergeCell ref="F398:F399"/>
    <mergeCell ref="J301:J302"/>
    <mergeCell ref="A307:J307"/>
    <mergeCell ref="A315:C315"/>
    <mergeCell ref="A316:D316"/>
    <mergeCell ref="A317:D317"/>
    <mergeCell ref="A346:C346"/>
    <mergeCell ref="D346:G346"/>
    <mergeCell ref="A303:B303"/>
    <mergeCell ref="A306:D306"/>
    <mergeCell ref="A342:C342"/>
    <mergeCell ref="C349:C350"/>
    <mergeCell ref="D349:D350"/>
    <mergeCell ref="E349:E350"/>
    <mergeCell ref="G349:I349"/>
    <mergeCell ref="C398:C399"/>
    <mergeCell ref="D398:D399"/>
    <mergeCell ref="A369:J369"/>
    <mergeCell ref="A377:C377"/>
    <mergeCell ref="A378:D378"/>
    <mergeCell ref="A391:C391"/>
    <mergeCell ref="A299:C299"/>
    <mergeCell ref="D299:G299"/>
    <mergeCell ref="A300:C300"/>
    <mergeCell ref="D300:G300"/>
    <mergeCell ref="A301:A302"/>
    <mergeCell ref="B301:B302"/>
    <mergeCell ref="C301:C302"/>
    <mergeCell ref="D301:D302"/>
    <mergeCell ref="E301:E302"/>
    <mergeCell ref="G301:I301"/>
    <mergeCell ref="A388:C388"/>
    <mergeCell ref="A389:C389"/>
    <mergeCell ref="A390:C390"/>
    <mergeCell ref="A379:D379"/>
    <mergeCell ref="B367:B368"/>
    <mergeCell ref="C367:C368"/>
    <mergeCell ref="D367:D368"/>
    <mergeCell ref="E367:E368"/>
    <mergeCell ref="F367:F368"/>
    <mergeCell ref="A367:A368"/>
    <mergeCell ref="A343:B343"/>
    <mergeCell ref="D343:E343"/>
    <mergeCell ref="A298:C298"/>
    <mergeCell ref="D298:G298"/>
    <mergeCell ref="A251:C251"/>
    <mergeCell ref="D251:G251"/>
    <mergeCell ref="A252:C252"/>
    <mergeCell ref="D252:G252"/>
    <mergeCell ref="A253:A254"/>
    <mergeCell ref="B253:B254"/>
    <mergeCell ref="C253:C254"/>
    <mergeCell ref="D253:D254"/>
    <mergeCell ref="E253:E254"/>
    <mergeCell ref="G253:I253"/>
    <mergeCell ref="A255:B255"/>
    <mergeCell ref="A258:D258"/>
    <mergeCell ref="A294:C294"/>
    <mergeCell ref="A291:C291"/>
    <mergeCell ref="A292:C292"/>
    <mergeCell ref="A293:C293"/>
    <mergeCell ref="A295:B295"/>
    <mergeCell ref="D295:E295"/>
    <mergeCell ref="A269:H269"/>
    <mergeCell ref="A270:C270"/>
    <mergeCell ref="D270:G270"/>
    <mergeCell ref="A271:A272"/>
    <mergeCell ref="A211:J211"/>
    <mergeCell ref="A218:C218"/>
    <mergeCell ref="A219:D219"/>
    <mergeCell ref="A220:D220"/>
    <mergeCell ref="A250:C250"/>
    <mergeCell ref="D250:G250"/>
    <mergeCell ref="A207:B207"/>
    <mergeCell ref="A210:D210"/>
    <mergeCell ref="A246:C246"/>
    <mergeCell ref="A248:H248"/>
    <mergeCell ref="A249:H249"/>
    <mergeCell ref="A221:H221"/>
    <mergeCell ref="A222:C222"/>
    <mergeCell ref="D222:G222"/>
    <mergeCell ref="A223:A224"/>
    <mergeCell ref="B223:B224"/>
    <mergeCell ref="C223:C224"/>
    <mergeCell ref="D223:D224"/>
    <mergeCell ref="E223:E224"/>
    <mergeCell ref="J223:J224"/>
    <mergeCell ref="A225:J225"/>
    <mergeCell ref="A243:C243"/>
    <mergeCell ref="A244:C244"/>
    <mergeCell ref="A245:C245"/>
    <mergeCell ref="A200:H200"/>
    <mergeCell ref="A201:H201"/>
    <mergeCell ref="A175:C175"/>
    <mergeCell ref="D175:G175"/>
    <mergeCell ref="A176:A177"/>
    <mergeCell ref="A198:C198"/>
    <mergeCell ref="A187:C187"/>
    <mergeCell ref="A188:D188"/>
    <mergeCell ref="A199:B199"/>
    <mergeCell ref="D199:E199"/>
    <mergeCell ref="A196:C196"/>
    <mergeCell ref="A197:C197"/>
    <mergeCell ref="A195:C195"/>
    <mergeCell ref="A57:C57"/>
    <mergeCell ref="D57:G57"/>
    <mergeCell ref="A58:C58"/>
    <mergeCell ref="D58:G58"/>
    <mergeCell ref="A59:A60"/>
    <mergeCell ref="B59:B60"/>
    <mergeCell ref="C59:C60"/>
    <mergeCell ref="D59:D60"/>
    <mergeCell ref="E59:E60"/>
    <mergeCell ref="G59:I59"/>
    <mergeCell ref="J11:J12"/>
    <mergeCell ref="A17:J17"/>
    <mergeCell ref="A25:C25"/>
    <mergeCell ref="A26:D26"/>
    <mergeCell ref="A27:D27"/>
    <mergeCell ref="A56:C56"/>
    <mergeCell ref="D56:G56"/>
    <mergeCell ref="A11:A12"/>
    <mergeCell ref="B11:B12"/>
    <mergeCell ref="C11:C12"/>
    <mergeCell ref="D11:D12"/>
    <mergeCell ref="E11:E12"/>
    <mergeCell ref="G11:I11"/>
    <mergeCell ref="A16:D16"/>
    <mergeCell ref="E30:E31"/>
    <mergeCell ref="F30:F31"/>
    <mergeCell ref="G30:I30"/>
    <mergeCell ref="J30:J31"/>
    <mergeCell ref="A32:J32"/>
    <mergeCell ref="A41:C41"/>
    <mergeCell ref="A42:D42"/>
    <mergeCell ref="A13:B13"/>
    <mergeCell ref="D29:G29"/>
    <mergeCell ref="A29:C29"/>
    <mergeCell ref="A203:C203"/>
    <mergeCell ref="D203:G203"/>
    <mergeCell ref="F11:F12"/>
    <mergeCell ref="F59:F60"/>
    <mergeCell ref="F109:F110"/>
    <mergeCell ref="F158:F159"/>
    <mergeCell ref="C77:C78"/>
    <mergeCell ref="D77:D78"/>
    <mergeCell ref="E77:E78"/>
    <mergeCell ref="F77:F78"/>
    <mergeCell ref="G77:I77"/>
    <mergeCell ref="B176:B177"/>
    <mergeCell ref="C176:C177"/>
    <mergeCell ref="D176:D177"/>
    <mergeCell ref="E176:E177"/>
    <mergeCell ref="F176:F177"/>
    <mergeCell ref="G176:I176"/>
    <mergeCell ref="A202:C202"/>
    <mergeCell ref="D202:G202"/>
    <mergeCell ref="A156:C156"/>
    <mergeCell ref="D156:G156"/>
    <mergeCell ref="A157:C157"/>
    <mergeCell ref="D157:G157"/>
    <mergeCell ref="A158:A159"/>
    <mergeCell ref="A204:C204"/>
    <mergeCell ref="D204:G204"/>
    <mergeCell ref="A205:A206"/>
    <mergeCell ref="B205:B206"/>
    <mergeCell ref="C205:C206"/>
    <mergeCell ref="D205:D206"/>
    <mergeCell ref="E205:E206"/>
    <mergeCell ref="G205:I205"/>
    <mergeCell ref="A347:C347"/>
    <mergeCell ref="D347:G347"/>
    <mergeCell ref="F205:F206"/>
    <mergeCell ref="F253:F254"/>
    <mergeCell ref="F301:F302"/>
    <mergeCell ref="A296:H296"/>
    <mergeCell ref="A297:H297"/>
    <mergeCell ref="A282:D282"/>
    <mergeCell ref="A344:H344"/>
    <mergeCell ref="A345:H345"/>
    <mergeCell ref="F223:F224"/>
    <mergeCell ref="G223:I223"/>
    <mergeCell ref="A273:J273"/>
    <mergeCell ref="A318:H318"/>
    <mergeCell ref="A319:C319"/>
    <mergeCell ref="J205:J206"/>
  </mergeCells>
  <pageMargins left="0.25" right="0.25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Пикалево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79215</dc:creator>
  <cp:lastModifiedBy>RePack by Diakov</cp:lastModifiedBy>
  <cp:lastPrinted>2022-08-31T08:13:44Z</cp:lastPrinted>
  <dcterms:created xsi:type="dcterms:W3CDTF">2022-03-29T10:26:13Z</dcterms:created>
  <dcterms:modified xsi:type="dcterms:W3CDTF">2024-02-06T13:54:00Z</dcterms:modified>
</cp:coreProperties>
</file>